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PRIMER TRIMESTRE 2025\IV. INFORMACION FINANCIERA ADICIONAL (LDF)\"/>
    </mc:Choice>
  </mc:AlternateContent>
  <xr:revisionPtr revIDLastSave="0" documentId="13_ncr:1_{AA667D09-C521-4AEE-838F-E1144414E4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5" i="1" l="1"/>
  <c r="F17" i="1"/>
  <c r="F81" i="1" s="1"/>
  <c r="E17" i="1"/>
  <c r="E81" i="1" s="1"/>
  <c r="F16" i="1"/>
  <c r="E16" i="1"/>
  <c r="E65" i="1" s="1"/>
  <c r="D17" i="1"/>
  <c r="D81" i="1" s="1"/>
  <c r="D16" i="1"/>
  <c r="F83" i="1"/>
  <c r="E83" i="1"/>
  <c r="D83" i="1"/>
  <c r="F79" i="1"/>
  <c r="E79" i="1"/>
  <c r="E77" i="1" s="1"/>
  <c r="D79" i="1"/>
  <c r="D77" i="1" s="1"/>
  <c r="F78" i="1"/>
  <c r="F77" i="1" s="1"/>
  <c r="E78" i="1"/>
  <c r="D78" i="1"/>
  <c r="F67" i="1"/>
  <c r="E67" i="1"/>
  <c r="D67" i="1"/>
  <c r="E63" i="1"/>
  <c r="D63" i="1"/>
  <c r="F62" i="1"/>
  <c r="E62" i="1"/>
  <c r="D62" i="1"/>
  <c r="E61" i="1"/>
  <c r="D61" i="1"/>
  <c r="F45" i="1"/>
  <c r="F44" i="1"/>
  <c r="F63" i="1" s="1"/>
  <c r="F61" i="1" s="1"/>
  <c r="E43" i="1"/>
  <c r="D43" i="1"/>
  <c r="F40" i="1"/>
  <c r="E40" i="1"/>
  <c r="E47" i="1" s="1"/>
  <c r="E13" i="1" s="1"/>
  <c r="D40" i="1"/>
  <c r="D47" i="1" s="1"/>
  <c r="D13" i="1" s="1"/>
  <c r="F32" i="1"/>
  <c r="F30" i="1" s="1"/>
  <c r="E30" i="1"/>
  <c r="D30" i="1"/>
  <c r="F19" i="1"/>
  <c r="E19" i="1"/>
  <c r="D19" i="1"/>
  <c r="F12" i="1"/>
  <c r="F76" i="1" s="1"/>
  <c r="E12" i="1"/>
  <c r="E76" i="1" s="1"/>
  <c r="D12" i="1"/>
  <c r="D76" i="1" s="1"/>
  <c r="F11" i="1"/>
  <c r="E11" i="1"/>
  <c r="D11" i="1"/>
  <c r="D10" i="1" s="1"/>
  <c r="E10" i="1" l="1"/>
  <c r="F85" i="1"/>
  <c r="F86" i="1" s="1"/>
  <c r="E85" i="1"/>
  <c r="E86" i="1" s="1"/>
  <c r="D85" i="1"/>
  <c r="D86" i="1" s="1"/>
  <c r="D15" i="1"/>
  <c r="D23" i="1"/>
  <c r="D24" i="1" s="1"/>
  <c r="D25" i="1" s="1"/>
  <c r="D34" i="1" s="1"/>
  <c r="F60" i="1"/>
  <c r="E15" i="1"/>
  <c r="F43" i="1"/>
  <c r="F47" i="1" s="1"/>
  <c r="F13" i="1" s="1"/>
  <c r="F10" i="1" s="1"/>
  <c r="D60" i="1"/>
  <c r="D69" i="1" s="1"/>
  <c r="D70" i="1" s="1"/>
  <c r="E60" i="1"/>
  <c r="E69" i="1" s="1"/>
  <c r="E70" i="1" s="1"/>
  <c r="E23" i="1" l="1"/>
  <c r="E24" i="1" s="1"/>
  <c r="E25" i="1" s="1"/>
  <c r="E34" i="1" s="1"/>
  <c r="F65" i="1"/>
  <c r="F15" i="1"/>
  <c r="F23" i="1" s="1"/>
  <c r="F24" i="1" s="1"/>
  <c r="F25" i="1" s="1"/>
  <c r="F34" i="1" s="1"/>
  <c r="F69" i="1"/>
  <c r="F70" i="1" s="1"/>
</calcChain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<sst xmlns="http://schemas.openxmlformats.org/spreadsheetml/2006/main" count="76" uniqueCount="51">
  <si>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</si>
  <si>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</si>
  <si>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</si>
  <si>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</si>
  <si>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</si>
  <si>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</si>
  <si>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</si>
  <si>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</si>
  <si>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</si>
  <si>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</si>
  <si>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</si>
  <si>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</si>
  <si>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</si>
  <si>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</si>
  <si>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</si>
  <si>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</si>
  <si>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</si>
  <si>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</si>
  <si>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</si>
  <si>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</si>
  <si>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</si>
  <si>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</si>
  <si>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</si>
  <si>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</si>
  <si>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</si>
  <si>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</si>
  <si>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</si>
  <si>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</si>
  <si>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</si>
  <si>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</si>
  <si>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</si>
  <si>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</si>
  <si>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</si>
  <si>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</si>
  <si>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</si>
  <si>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</si>
  <si>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</si>
  <si>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</si>
  <si>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</si>
  <si>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</si>
  <si>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</si>
  <si>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</si>
  <si>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</si>
  <si>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</si>
  <si>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</si>
  <si>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 xml:space="preserve">            PRESIDENTA MUNICIPAL</t>
  </si>
  <si>
    <t>______________________________________</t>
  </si>
  <si>
    <t>MTRA. MARÍA DEL ROCÍO ADAME MUÑOZ</t>
  </si>
  <si>
    <t>MTRA. DANIELA LIZBETH URIAS BARAJAS</t>
  </si>
  <si>
    <t>TESORERA MUNICIPAL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</si>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</sst>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69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center"/>
    </xf>
    <xf numFmtId="0" fontId="8" fillId="0" borderId="0" xfId="3" applyFont="1" applyAlignment="1">
      <alignment horizontal="left"/>
    </xf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5\AVANCE%20DE%20INGRESOS%202025.xlsx" TargetMode="External"/><Relationship Id="rId1" Type="http://schemas.openxmlformats.org/officeDocument/2006/relationships/externalLinkPath" Target="/Users/coordctapub/Desktop/AYUNTAMIENTO/2025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3">
          <cell r="E43">
            <v>965904156</v>
          </cell>
          <cell r="H43">
            <v>275057618.45999998</v>
          </cell>
          <cell r="I43">
            <v>275057618.45999998</v>
          </cell>
        </row>
        <row r="67">
          <cell r="E67">
            <v>159555250</v>
          </cell>
          <cell r="H67">
            <v>46261858.5</v>
          </cell>
          <cell r="I67">
            <v>46261858.5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4"/>
  <sheetViews>
    <sheetView tabSelected="1" topLeftCell="A70" zoomScale="142" zoomScaleNormal="142" workbookViewId="0">
      <selection activeCell="D66" sqref="D66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3" style="1" bestFit="1" customWidth="1"/>
    <col min="5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37" t="s">
        <v>0</v>
      </c>
      <c r="C2" s="38"/>
      <c r="D2" s="38"/>
      <c r="E2" s="38"/>
      <c r="F2" s="39"/>
    </row>
    <row r="3" spans="2:8" ht="12.75" customHeight="1" x14ac:dyDescent="0.2">
      <c r="B3" s="40" t="s">
        <v>1</v>
      </c>
      <c r="C3" s="41"/>
      <c r="D3" s="41"/>
      <c r="E3" s="41"/>
      <c r="F3" s="42"/>
    </row>
    <row r="4" spans="2:8" ht="12.75" customHeight="1" x14ac:dyDescent="0.2">
      <c r="B4" s="40" t="s">
        <v>50</v>
      </c>
      <c r="C4" s="41"/>
      <c r="D4" s="41"/>
      <c r="E4" s="41"/>
      <c r="F4" s="42"/>
    </row>
    <row r="5" spans="2:8" ht="12.75" customHeight="1" thickBot="1" x14ac:dyDescent="0.25">
      <c r="B5" s="43" t="s">
        <v>2</v>
      </c>
      <c r="C5" s="44"/>
      <c r="D5" s="44"/>
      <c r="E5" s="44"/>
      <c r="F5" s="45"/>
    </row>
    <row r="6" spans="2:8" ht="12.75" customHeight="1" thickBot="1" x14ac:dyDescent="0.25">
      <c r="B6" s="2"/>
    </row>
    <row r="7" spans="2:8" ht="12.75" customHeight="1" x14ac:dyDescent="0.2">
      <c r="B7" s="46" t="s">
        <v>3</v>
      </c>
      <c r="C7" s="47"/>
      <c r="D7" s="3" t="s">
        <v>4</v>
      </c>
      <c r="E7" s="50" t="s">
        <v>5</v>
      </c>
      <c r="F7" s="3" t="s">
        <v>6</v>
      </c>
    </row>
    <row r="8" spans="2:8" ht="12.75" customHeight="1" thickBot="1" x14ac:dyDescent="0.25">
      <c r="B8" s="48"/>
      <c r="C8" s="49"/>
      <c r="D8" s="4" t="s">
        <v>7</v>
      </c>
      <c r="E8" s="51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1106877833.5</v>
      </c>
      <c r="E10" s="8">
        <f>SUM(E11:E13)</f>
        <v>316810339.38</v>
      </c>
      <c r="F10" s="8">
        <f>SUM(F11:F13)</f>
        <v>316810339.38</v>
      </c>
    </row>
    <row r="11" spans="2:8" ht="12.75" customHeight="1" x14ac:dyDescent="0.2">
      <c r="B11" s="5"/>
      <c r="C11" s="9" t="s">
        <v>10</v>
      </c>
      <c r="D11" s="10">
        <f>+'[1]EAI-LDF (1)'!E43</f>
        <v>965904156</v>
      </c>
      <c r="E11" s="10">
        <f>+'[1]EAI-LDF (1)'!H43</f>
        <v>275057618.45999998</v>
      </c>
      <c r="F11" s="10">
        <f>+'[1]EAI-LDF (1)'!I43</f>
        <v>275057618.45999998</v>
      </c>
    </row>
    <row r="12" spans="2:8" ht="12.75" customHeight="1" x14ac:dyDescent="0.2">
      <c r="B12" s="5"/>
      <c r="C12" s="9" t="s">
        <v>11</v>
      </c>
      <c r="D12" s="10">
        <f>+'[1]EAI-LDF (1)'!E67</f>
        <v>159555250</v>
      </c>
      <c r="E12" s="10">
        <f>+'[1]EAI-LDF (1)'!H67</f>
        <v>46261858.5</v>
      </c>
      <c r="F12" s="10">
        <f>+'[1]EAI-LDF (1)'!I67</f>
        <v>46261858.5</v>
      </c>
    </row>
    <row r="13" spans="2:8" ht="12.75" customHeight="1" x14ac:dyDescent="0.2">
      <c r="B13" s="5"/>
      <c r="C13" s="9" t="s">
        <v>12</v>
      </c>
      <c r="D13" s="10">
        <f>+D47</f>
        <v>-18581572.5</v>
      </c>
      <c r="E13" s="10">
        <f>+E47</f>
        <v>-4509137.58</v>
      </c>
      <c r="F13" s="10">
        <f>+F47</f>
        <v>-4509137.58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1081877833.5</v>
      </c>
      <c r="E15" s="8">
        <f>SUM(E16:E17)</f>
        <v>166151575.02999997</v>
      </c>
      <c r="F15" s="8">
        <f>SUM(F16:F17)</f>
        <v>163318686.08000001</v>
      </c>
      <c r="H15" s="13"/>
    </row>
    <row r="16" spans="2:8" ht="12.75" customHeight="1" x14ac:dyDescent="0.2">
      <c r="B16" s="5"/>
      <c r="C16" s="9" t="s">
        <v>14</v>
      </c>
      <c r="D16" s="14">
        <f>995720575.43-D44</f>
        <v>995720575.42999995</v>
      </c>
      <c r="E16" s="14">
        <f>155819676.64-E44</f>
        <v>155819676.63999999</v>
      </c>
      <c r="F16" s="14">
        <f>152998358.81-F44</f>
        <v>152998358.81</v>
      </c>
      <c r="H16" s="15"/>
    </row>
    <row r="17" spans="2:6" ht="12.75" customHeight="1" x14ac:dyDescent="0.2">
      <c r="B17" s="5"/>
      <c r="C17" s="9" t="s">
        <v>15</v>
      </c>
      <c r="D17" s="14">
        <f>104738830.57-D45</f>
        <v>86157258.069999993</v>
      </c>
      <c r="E17" s="14">
        <f>14841035.97-E45</f>
        <v>10331898.390000001</v>
      </c>
      <c r="F17" s="14">
        <f>14829464.85-F45</f>
        <v>10320327.27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25000000</v>
      </c>
      <c r="E23" s="8">
        <f>+E10-E15+E19</f>
        <v>150658764.35000002</v>
      </c>
      <c r="F23" s="8">
        <f>+F10-F15+F19</f>
        <v>153491653.29999998</v>
      </c>
    </row>
    <row r="24" spans="2:6" ht="12.75" customHeight="1" x14ac:dyDescent="0.2">
      <c r="B24" s="5"/>
      <c r="C24" s="7" t="s">
        <v>20</v>
      </c>
      <c r="D24" s="8">
        <f>+D23-D13</f>
        <v>43581572.5</v>
      </c>
      <c r="E24" s="8">
        <f>+E23-E13</f>
        <v>155167901.93000004</v>
      </c>
      <c r="F24" s="8">
        <f>+F23-F13</f>
        <v>158000790.88</v>
      </c>
    </row>
    <row r="25" spans="2:6" ht="16.5" customHeight="1" x14ac:dyDescent="0.2">
      <c r="B25" s="5"/>
      <c r="C25" s="7" t="s">
        <v>21</v>
      </c>
      <c r="D25" s="8">
        <f>+D24-D19</f>
        <v>43581572.5</v>
      </c>
      <c r="E25" s="8">
        <f>+E24-E19</f>
        <v>155167901.93000004</v>
      </c>
      <c r="F25" s="8">
        <f>+F24-F19</f>
        <v>158000790.88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2" t="s">
        <v>22</v>
      </c>
      <c r="C28" s="53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9770858.0700000003</v>
      </c>
      <c r="E30" s="8">
        <f>SUM(E31:E32)</f>
        <v>2546903.65</v>
      </c>
      <c r="F30" s="8">
        <f>SUM(F31:F32)</f>
        <v>2546903.65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9770858.0700000003</v>
      </c>
      <c r="E32" s="14">
        <v>2546903.65</v>
      </c>
      <c r="F32" s="14">
        <f>++E32</f>
        <v>2546903.65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53352430.57</v>
      </c>
      <c r="E34" s="8">
        <f>+E25+E30</f>
        <v>157714805.58000004</v>
      </c>
      <c r="F34" s="8">
        <f>+F25+F30</f>
        <v>160547694.53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6" t="s">
        <v>22</v>
      </c>
      <c r="C37" s="47"/>
      <c r="D37" s="54" t="s">
        <v>28</v>
      </c>
      <c r="E37" s="54" t="s">
        <v>5</v>
      </c>
      <c r="F37" s="22" t="s">
        <v>6</v>
      </c>
    </row>
    <row r="38" spans="2:7" ht="12.75" customHeight="1" thickBot="1" x14ac:dyDescent="0.25">
      <c r="B38" s="48"/>
      <c r="C38" s="49"/>
      <c r="D38" s="55"/>
      <c r="E38" s="55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5"/>
      <c r="C40" s="36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5"/>
      <c r="C43" s="36" t="s">
        <v>32</v>
      </c>
      <c r="D43" s="27">
        <f>SUM(D44:D45)</f>
        <v>18581572.5</v>
      </c>
      <c r="E43" s="27">
        <f>SUM(E44:E45)</f>
        <v>4509137.58</v>
      </c>
      <c r="F43" s="27">
        <f>SUM(F44:F45)</f>
        <v>4509137.58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18581572.5</v>
      </c>
      <c r="E45" s="30">
        <v>4509137.58</v>
      </c>
      <c r="F45" s="30">
        <f>+E45</f>
        <v>4509137.58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6"/>
      <c r="C47" s="58" t="s">
        <v>35</v>
      </c>
      <c r="D47" s="60">
        <f>+D40-D43</f>
        <v>-18581572.5</v>
      </c>
      <c r="E47" s="60">
        <f>+E40-E43</f>
        <v>-4509137.58</v>
      </c>
      <c r="F47" s="60">
        <f>+F40-F43</f>
        <v>-4509137.58</v>
      </c>
    </row>
    <row r="48" spans="2:7" ht="12.75" customHeight="1" thickBot="1" x14ac:dyDescent="0.25">
      <c r="B48" s="57"/>
      <c r="C48" s="59"/>
      <c r="D48" s="61"/>
      <c r="E48" s="61"/>
      <c r="F48" s="61"/>
    </row>
    <row r="49" spans="2:6" ht="12.75" customHeight="1" x14ac:dyDescent="0.2">
      <c r="B49" s="64"/>
      <c r="C49" s="64"/>
      <c r="D49" s="65"/>
      <c r="E49" s="65"/>
      <c r="F49" s="65"/>
    </row>
    <row r="50" spans="2:6" ht="12.75" customHeight="1" x14ac:dyDescent="0.2">
      <c r="B50" s="64"/>
      <c r="C50" s="64"/>
      <c r="D50" s="65"/>
      <c r="E50" s="65"/>
      <c r="F50" s="65"/>
    </row>
    <row r="51" spans="2:6" ht="12.75" customHeight="1" x14ac:dyDescent="0.2">
      <c r="B51" s="64"/>
      <c r="C51" s="64"/>
      <c r="D51" s="65"/>
      <c r="E51" s="65"/>
      <c r="F51" s="65"/>
    </row>
    <row r="52" spans="2:6" ht="12.75" customHeight="1" x14ac:dyDescent="0.2">
      <c r="B52" s="64"/>
      <c r="C52" s="64"/>
      <c r="D52" s="65"/>
      <c r="E52" s="65"/>
      <c r="F52" s="65"/>
    </row>
    <row r="53" spans="2:6" ht="12.75" customHeight="1" x14ac:dyDescent="0.2">
      <c r="B53" s="64"/>
      <c r="C53" s="64"/>
      <c r="D53" s="65"/>
      <c r="E53" s="65"/>
      <c r="F53" s="65"/>
    </row>
    <row r="54" spans="2:6" ht="12.75" customHeight="1" x14ac:dyDescent="0.2">
      <c r="B54" s="64"/>
      <c r="C54" s="64"/>
      <c r="D54" s="65"/>
      <c r="E54" s="65"/>
      <c r="F54" s="65"/>
    </row>
    <row r="55" spans="2:6" ht="12.75" customHeight="1" x14ac:dyDescent="0.2">
      <c r="B55" s="64"/>
      <c r="C55" s="64"/>
      <c r="D55" s="65"/>
      <c r="E55" s="65"/>
      <c r="F55" s="65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46" t="s">
        <v>22</v>
      </c>
      <c r="C57" s="47"/>
      <c r="D57" s="22" t="s">
        <v>4</v>
      </c>
      <c r="E57" s="54" t="s">
        <v>5</v>
      </c>
      <c r="F57" s="22" t="s">
        <v>6</v>
      </c>
    </row>
    <row r="58" spans="2:6" ht="12.75" customHeight="1" thickBot="1" x14ac:dyDescent="0.25">
      <c r="B58" s="48"/>
      <c r="C58" s="49"/>
      <c r="D58" s="23" t="s">
        <v>7</v>
      </c>
      <c r="E58" s="55"/>
      <c r="F58" s="23" t="s">
        <v>23</v>
      </c>
    </row>
    <row r="59" spans="2:6" ht="12.75" customHeight="1" x14ac:dyDescent="0.2">
      <c r="B59" s="62"/>
      <c r="C59" s="63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965904156</v>
      </c>
      <c r="E60" s="26">
        <f>+E11</f>
        <v>275057618.45999998</v>
      </c>
      <c r="F60" s="26">
        <f>+F11</f>
        <v>275057618.45999998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995720575.42999995</v>
      </c>
      <c r="E65" s="26">
        <f>+E16</f>
        <v>155819676.63999999</v>
      </c>
      <c r="F65" s="26">
        <f>+F16</f>
        <v>152998358.81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1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5"/>
      <c r="C69" s="36" t="s">
        <v>38</v>
      </c>
      <c r="D69" s="27">
        <f>+D60+D61-D65+D67</f>
        <v>-29816419.429999948</v>
      </c>
      <c r="E69" s="27">
        <f>+E60+E61-E65+E67</f>
        <v>119237941.81999999</v>
      </c>
      <c r="F69" s="27">
        <f>+F60+F61-F65+F67</f>
        <v>122059259.64999998</v>
      </c>
    </row>
    <row r="70" spans="2:6" ht="12.75" customHeight="1" x14ac:dyDescent="0.2">
      <c r="B70" s="35"/>
      <c r="C70" s="36" t="s">
        <v>39</v>
      </c>
      <c r="D70" s="27">
        <f>+D69-D61</f>
        <v>-29816419.429999948</v>
      </c>
      <c r="E70" s="27">
        <f>+E69-E61</f>
        <v>119237941.81999999</v>
      </c>
      <c r="F70" s="27">
        <f>+F69-F61</f>
        <v>122059259.64999998</v>
      </c>
    </row>
    <row r="71" spans="2:6" ht="12.75" customHeight="1" thickBot="1" x14ac:dyDescent="0.25">
      <c r="B71" s="32"/>
      <c r="C71" s="33"/>
      <c r="D71" s="34"/>
      <c r="E71" s="34"/>
      <c r="F71" s="34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46" t="s">
        <v>22</v>
      </c>
      <c r="C73" s="47"/>
      <c r="D73" s="54" t="s">
        <v>28</v>
      </c>
      <c r="E73" s="54" t="s">
        <v>5</v>
      </c>
      <c r="F73" s="22" t="s">
        <v>6</v>
      </c>
    </row>
    <row r="74" spans="2:6" ht="12.75" customHeight="1" thickBot="1" x14ac:dyDescent="0.25">
      <c r="B74" s="48"/>
      <c r="C74" s="49"/>
      <c r="D74" s="55"/>
      <c r="E74" s="55"/>
      <c r="F74" s="23" t="s">
        <v>23</v>
      </c>
    </row>
    <row r="75" spans="2:6" ht="12.75" customHeight="1" x14ac:dyDescent="0.2">
      <c r="B75" s="62"/>
      <c r="C75" s="63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159555250</v>
      </c>
      <c r="E76" s="26">
        <f>+E12</f>
        <v>46261858.5</v>
      </c>
      <c r="F76" s="26">
        <f>+F12</f>
        <v>46261858.5</v>
      </c>
    </row>
    <row r="77" spans="2:6" ht="12.75" customHeight="1" x14ac:dyDescent="0.2">
      <c r="B77" s="24"/>
      <c r="C77" s="25" t="s">
        <v>40</v>
      </c>
      <c r="D77" s="26">
        <f>+D78-D79</f>
        <v>-18581572.5</v>
      </c>
      <c r="E77" s="26">
        <f>+E78-E79</f>
        <v>-4509137.58</v>
      </c>
      <c r="F77" s="26">
        <f>+F78-F79</f>
        <v>-4509137.58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18581572.5</v>
      </c>
      <c r="E79" s="26">
        <f>+E45</f>
        <v>4509137.58</v>
      </c>
      <c r="F79" s="26">
        <f>+F45</f>
        <v>4509137.58</v>
      </c>
    </row>
    <row r="80" spans="2:6" ht="12.75" customHeight="1" x14ac:dyDescent="0.2">
      <c r="B80" s="24"/>
      <c r="C80" s="25"/>
      <c r="D80" s="26"/>
      <c r="E80" s="26"/>
      <c r="F80" s="26"/>
    </row>
    <row r="81" spans="2:6" ht="12.75" customHeight="1" x14ac:dyDescent="0.2">
      <c r="B81" s="24"/>
      <c r="C81" s="25" t="s">
        <v>41</v>
      </c>
      <c r="D81" s="26">
        <f>+D17</f>
        <v>86157258.069999993</v>
      </c>
      <c r="E81" s="26">
        <f>+E17</f>
        <v>10331898.390000001</v>
      </c>
      <c r="F81" s="26">
        <f>+F17</f>
        <v>10320327.27</v>
      </c>
    </row>
    <row r="82" spans="2:6" ht="12.75" customHeight="1" x14ac:dyDescent="0.2">
      <c r="B82" s="24"/>
      <c r="C82" s="25"/>
      <c r="D82" s="26"/>
      <c r="E82" s="26"/>
      <c r="F82" s="26"/>
    </row>
    <row r="83" spans="2:6" ht="12.75" customHeight="1" x14ac:dyDescent="0.2">
      <c r="B83" s="24"/>
      <c r="C83" s="25" t="s">
        <v>18</v>
      </c>
      <c r="D83" s="31">
        <f>+D21</f>
        <v>0</v>
      </c>
      <c r="E83" s="26">
        <f>+E21</f>
        <v>0</v>
      </c>
      <c r="F83" s="26">
        <f>+F21</f>
        <v>0</v>
      </c>
    </row>
    <row r="84" spans="2:6" ht="12.75" customHeight="1" x14ac:dyDescent="0.2">
      <c r="B84" s="24"/>
      <c r="C84" s="25"/>
      <c r="D84" s="26"/>
      <c r="E84" s="26"/>
      <c r="F84" s="26"/>
    </row>
    <row r="85" spans="2:6" ht="12.75" customHeight="1" x14ac:dyDescent="0.2">
      <c r="B85" s="35"/>
      <c r="C85" s="36" t="s">
        <v>42</v>
      </c>
      <c r="D85" s="27">
        <f>+D76+D77-D81+D83</f>
        <v>54816419.430000007</v>
      </c>
      <c r="E85" s="27">
        <f>+E76+E77-E81+E83</f>
        <v>31420822.530000001</v>
      </c>
      <c r="F85" s="27">
        <f>+F76+F77-F81+F83</f>
        <v>31432393.650000002</v>
      </c>
    </row>
    <row r="86" spans="2:6" ht="12.75" customHeight="1" x14ac:dyDescent="0.2">
      <c r="B86" s="56"/>
      <c r="C86" s="58" t="s">
        <v>43</v>
      </c>
      <c r="D86" s="60">
        <f>+D85-D77</f>
        <v>73397991.930000007</v>
      </c>
      <c r="E86" s="60">
        <f>+E85-E77</f>
        <v>35929960.109999999</v>
      </c>
      <c r="F86" s="60">
        <f>+F85-F77</f>
        <v>35941531.230000004</v>
      </c>
    </row>
    <row r="87" spans="2:6" ht="12.75" customHeight="1" thickBot="1" x14ac:dyDescent="0.25">
      <c r="B87" s="57"/>
      <c r="C87" s="59"/>
      <c r="D87" s="61"/>
      <c r="E87" s="61"/>
      <c r="F87" s="61"/>
    </row>
    <row r="88" spans="2:6" ht="12.75" customHeight="1" x14ac:dyDescent="0.25">
      <c r="D88" s="20"/>
      <c r="E88" s="20"/>
      <c r="F88" s="20"/>
    </row>
    <row r="89" spans="2:6" ht="12.75" customHeight="1" x14ac:dyDescent="0.25">
      <c r="D89" s="20"/>
      <c r="E89" s="20"/>
      <c r="F89" s="20"/>
    </row>
    <row r="90" spans="2:6" ht="12.75" customHeight="1" x14ac:dyDescent="0.25">
      <c r="D90" s="20"/>
      <c r="E90" s="20"/>
      <c r="F90" s="20"/>
    </row>
    <row r="91" spans="2:6" ht="12.75" customHeight="1" x14ac:dyDescent="0.25">
      <c r="D91" s="20"/>
      <c r="E91" s="20"/>
      <c r="F91" s="20"/>
    </row>
    <row r="92" spans="2:6" ht="12.75" customHeight="1" x14ac:dyDescent="0.25">
      <c r="D92" s="20"/>
      <c r="E92" s="20"/>
      <c r="F92" s="20"/>
    </row>
    <row r="93" spans="2:6" ht="12.75" customHeight="1" x14ac:dyDescent="0.2">
      <c r="C93" s="66"/>
      <c r="D93" s="66"/>
      <c r="E93" s="66"/>
      <c r="F93" s="66"/>
    </row>
    <row r="94" spans="2:6" ht="12.75" customHeight="1" x14ac:dyDescent="0.2">
      <c r="C94" s="66" t="s">
        <v>44</v>
      </c>
      <c r="D94" s="67" t="s">
        <v>46</v>
      </c>
      <c r="E94" s="67"/>
      <c r="F94" s="67"/>
    </row>
    <row r="95" spans="2:6" ht="12.75" customHeight="1" x14ac:dyDescent="0.2">
      <c r="C95" s="68" t="s">
        <v>47</v>
      </c>
      <c r="D95" s="67" t="s">
        <v>48</v>
      </c>
      <c r="E95" s="67"/>
      <c r="F95" s="67"/>
    </row>
    <row r="96" spans="2:6" ht="12.75" customHeight="1" x14ac:dyDescent="0.2">
      <c r="C96" s="68" t="s">
        <v>45</v>
      </c>
      <c r="D96" s="67" t="s">
        <v>49</v>
      </c>
      <c r="E96" s="67"/>
      <c r="F96" s="67"/>
    </row>
    <row r="97" spans="3:6" ht="12.75" customHeight="1" x14ac:dyDescent="0.2">
      <c r="C97" s="66"/>
      <c r="D97" s="66"/>
      <c r="E97" s="66"/>
      <c r="F97" s="66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B2:F2"/>
    <mergeCell ref="B3:F3"/>
    <mergeCell ref="B4:F4"/>
    <mergeCell ref="B5:F5"/>
    <mergeCell ref="B7:C8"/>
    <mergeCell ref="E7:E8"/>
  </mergeCells>
  <pageMargins left="0.11811023622047245" right="0.11811023622047245" top="1.7322834645669292" bottom="1.7322834645669292" header="0.31496062992125984" footer="0.78740157480314965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2025-04-24T02:47:53Z</cp:lastPrinted>
  <dcterms:created xsi:type="dcterms:W3CDTF">2021-04-28T17:25:32Z</dcterms:created>
  <dcterms:modified xsi:type="dcterms:W3CDTF">2025-04-24T02:47:59Z</dcterms:modified>
</cp:coreProperties>
</file>