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13_ncr:1_{25FFD708-1C29-4FB4-891F-232825363009}" xr6:coauthVersionLast="47" xr6:coauthVersionMax="47" xr10:uidLastSave="{00000000-0000-0000-0000-000000000000}"/>
  <bookViews>
    <workbookView xWindow="-120" yWindow="-120" windowWidth="20730" windowHeight="11160" activeTab="4" xr2:uid="{1E32455A-2E25-4C5D-9162-AE58DA14CE1F}"/>
  </bookViews>
  <sheets>
    <sheet name="2020" sheetId="6" r:id="rId1"/>
    <sheet name="2021" sheetId="2" r:id="rId2"/>
    <sheet name="2022" sheetId="3" r:id="rId3"/>
    <sheet name="2023" sheetId="4" r:id="rId4"/>
    <sheet name="2024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7" i="5" l="1"/>
  <c r="G107" i="5"/>
  <c r="F107" i="5"/>
  <c r="H107" i="5" s="1"/>
  <c r="I106" i="5"/>
  <c r="G106" i="5"/>
  <c r="F106" i="5"/>
  <c r="H106" i="5" s="1"/>
  <c r="F103" i="5"/>
  <c r="E103" i="5"/>
  <c r="C103" i="5"/>
  <c r="I102" i="5"/>
  <c r="H102" i="5"/>
  <c r="G102" i="5"/>
  <c r="F102" i="5"/>
  <c r="I101" i="5"/>
  <c r="H101" i="5"/>
  <c r="G101" i="5"/>
  <c r="F101" i="5"/>
  <c r="I100" i="5"/>
  <c r="H100" i="5"/>
  <c r="G100" i="5"/>
  <c r="F100" i="5"/>
  <c r="I99" i="5"/>
  <c r="H99" i="5"/>
  <c r="G99" i="5"/>
  <c r="F99" i="5"/>
  <c r="I98" i="5"/>
  <c r="H98" i="5"/>
  <c r="G98" i="5"/>
  <c r="F98" i="5"/>
  <c r="I97" i="5"/>
  <c r="H97" i="5"/>
  <c r="G97" i="5"/>
  <c r="F97" i="5"/>
  <c r="I96" i="5"/>
  <c r="H96" i="5"/>
  <c r="G96" i="5"/>
  <c r="F96" i="5"/>
  <c r="I95" i="5"/>
  <c r="H95" i="5"/>
  <c r="G95" i="5"/>
  <c r="F95" i="5"/>
  <c r="I94" i="5"/>
  <c r="H94" i="5"/>
  <c r="G94" i="5"/>
  <c r="F94" i="5"/>
  <c r="I93" i="5"/>
  <c r="H93" i="5"/>
  <c r="G93" i="5"/>
  <c r="F93" i="5"/>
  <c r="I92" i="5"/>
  <c r="H92" i="5"/>
  <c r="G92" i="5"/>
  <c r="F92" i="5"/>
  <c r="I91" i="5"/>
  <c r="H91" i="5"/>
  <c r="G91" i="5"/>
  <c r="F91" i="5"/>
  <c r="I90" i="5"/>
  <c r="H90" i="5"/>
  <c r="G90" i="5"/>
  <c r="F90" i="5"/>
  <c r="I89" i="5"/>
  <c r="H89" i="5"/>
  <c r="G89" i="5"/>
  <c r="F89" i="5"/>
  <c r="I88" i="5"/>
  <c r="H88" i="5"/>
  <c r="G88" i="5"/>
  <c r="F88" i="5"/>
  <c r="I87" i="5"/>
  <c r="H87" i="5"/>
  <c r="G87" i="5"/>
  <c r="F87" i="5"/>
  <c r="I86" i="5"/>
  <c r="H86" i="5"/>
  <c r="G86" i="5"/>
  <c r="F86" i="5"/>
  <c r="I85" i="5"/>
  <c r="H85" i="5"/>
  <c r="G85" i="5"/>
  <c r="F85" i="5"/>
  <c r="I84" i="5"/>
  <c r="H84" i="5"/>
  <c r="G84" i="5"/>
  <c r="F84" i="5"/>
  <c r="I83" i="5"/>
  <c r="H83" i="5"/>
  <c r="G83" i="5"/>
  <c r="F83" i="5"/>
  <c r="I82" i="5"/>
  <c r="H82" i="5"/>
  <c r="G82" i="5"/>
  <c r="F82" i="5"/>
  <c r="I81" i="5"/>
  <c r="H81" i="5"/>
  <c r="G81" i="5"/>
  <c r="F81" i="5"/>
  <c r="I80" i="5"/>
  <c r="H80" i="5"/>
  <c r="G80" i="5"/>
  <c r="F80" i="5"/>
  <c r="I79" i="5"/>
  <c r="H79" i="5"/>
  <c r="G79" i="5"/>
  <c r="F79" i="5"/>
  <c r="I78" i="5"/>
  <c r="H78" i="5"/>
  <c r="G78" i="5"/>
  <c r="F78" i="5"/>
  <c r="I77" i="5"/>
  <c r="H77" i="5"/>
  <c r="G77" i="5"/>
  <c r="F77" i="5"/>
  <c r="I76" i="5"/>
  <c r="I103" i="5" s="1"/>
  <c r="H76" i="5"/>
  <c r="H103" i="5" s="1"/>
  <c r="G76" i="5"/>
  <c r="G103" i="5" s="1"/>
  <c r="F76" i="5"/>
  <c r="E73" i="5"/>
  <c r="C73" i="5"/>
  <c r="I72" i="5"/>
  <c r="G72" i="5"/>
  <c r="F72" i="5"/>
  <c r="H72" i="5" s="1"/>
  <c r="I71" i="5"/>
  <c r="G71" i="5"/>
  <c r="F71" i="5"/>
  <c r="H71" i="5" s="1"/>
  <c r="I70" i="5"/>
  <c r="G70" i="5"/>
  <c r="F70" i="5"/>
  <c r="H70" i="5" s="1"/>
  <c r="I69" i="5"/>
  <c r="G69" i="5"/>
  <c r="F69" i="5"/>
  <c r="H69" i="5" s="1"/>
  <c r="I68" i="5"/>
  <c r="G68" i="5"/>
  <c r="F68" i="5"/>
  <c r="E64" i="5"/>
  <c r="C64" i="5"/>
  <c r="I63" i="5"/>
  <c r="G63" i="5"/>
  <c r="F63" i="5"/>
  <c r="H63" i="5" s="1"/>
  <c r="I62" i="5"/>
  <c r="G62" i="5"/>
  <c r="F62" i="5"/>
  <c r="H62" i="5" s="1"/>
  <c r="I61" i="5"/>
  <c r="G61" i="5"/>
  <c r="F61" i="5"/>
  <c r="H61" i="5" s="1"/>
  <c r="I60" i="5"/>
  <c r="G60" i="5"/>
  <c r="F60" i="5"/>
  <c r="H60" i="5" s="1"/>
  <c r="I59" i="5"/>
  <c r="G59" i="5"/>
  <c r="F59" i="5"/>
  <c r="H59" i="5" s="1"/>
  <c r="I58" i="5"/>
  <c r="G58" i="5"/>
  <c r="F58" i="5"/>
  <c r="H58" i="5" s="1"/>
  <c r="I57" i="5"/>
  <c r="G57" i="5"/>
  <c r="F57" i="5"/>
  <c r="H57" i="5" s="1"/>
  <c r="I56" i="5"/>
  <c r="G56" i="5"/>
  <c r="F56" i="5"/>
  <c r="H56" i="5" s="1"/>
  <c r="I55" i="5"/>
  <c r="G55" i="5"/>
  <c r="F55" i="5"/>
  <c r="H55" i="5" s="1"/>
  <c r="I54" i="5"/>
  <c r="G54" i="5"/>
  <c r="F54" i="5"/>
  <c r="H54" i="5" s="1"/>
  <c r="I53" i="5"/>
  <c r="G53" i="5"/>
  <c r="F53" i="5"/>
  <c r="H53" i="5" s="1"/>
  <c r="I52" i="5"/>
  <c r="G52" i="5"/>
  <c r="F52" i="5"/>
  <c r="H52" i="5" s="1"/>
  <c r="I51" i="5"/>
  <c r="G51" i="5"/>
  <c r="F51" i="5"/>
  <c r="H51" i="5" s="1"/>
  <c r="I50" i="5"/>
  <c r="G50" i="5"/>
  <c r="F50" i="5"/>
  <c r="H50" i="5" s="1"/>
  <c r="I49" i="5"/>
  <c r="G49" i="5"/>
  <c r="F49" i="5"/>
  <c r="H49" i="5" s="1"/>
  <c r="I48" i="5"/>
  <c r="G48" i="5"/>
  <c r="F48" i="5"/>
  <c r="H48" i="5" s="1"/>
  <c r="I47" i="5"/>
  <c r="G47" i="5"/>
  <c r="G64" i="5" s="1"/>
  <c r="F47" i="5"/>
  <c r="H47" i="5" s="1"/>
  <c r="I46" i="5"/>
  <c r="G46" i="5"/>
  <c r="F46" i="5"/>
  <c r="H46" i="5" s="1"/>
  <c r="I45" i="5"/>
  <c r="G45" i="5"/>
  <c r="F45" i="5"/>
  <c r="E42" i="5"/>
  <c r="C42" i="5"/>
  <c r="I41" i="5"/>
  <c r="I42" i="5" s="1"/>
  <c r="G41" i="5"/>
  <c r="F41" i="5"/>
  <c r="I40" i="5"/>
  <c r="G40" i="5"/>
  <c r="F40" i="5"/>
  <c r="H40" i="5" s="1"/>
  <c r="E37" i="5"/>
  <c r="C37" i="5"/>
  <c r="I36" i="5"/>
  <c r="G36" i="5"/>
  <c r="F36" i="5"/>
  <c r="H36" i="5" s="1"/>
  <c r="I35" i="5"/>
  <c r="G35" i="5"/>
  <c r="F35" i="5"/>
  <c r="H35" i="5" s="1"/>
  <c r="I34" i="5"/>
  <c r="G34" i="5"/>
  <c r="F34" i="5"/>
  <c r="H34" i="5" s="1"/>
  <c r="I33" i="5"/>
  <c r="G33" i="5"/>
  <c r="G37" i="5" s="1"/>
  <c r="F33" i="5"/>
  <c r="E29" i="5"/>
  <c r="C29" i="5"/>
  <c r="I28" i="5"/>
  <c r="G28" i="5"/>
  <c r="F28" i="5"/>
  <c r="H28" i="5" s="1"/>
  <c r="I27" i="5"/>
  <c r="G27" i="5"/>
  <c r="F27" i="5"/>
  <c r="H27" i="5" s="1"/>
  <c r="I26" i="5"/>
  <c r="F26" i="5"/>
  <c r="H26" i="5" s="1"/>
  <c r="I25" i="5"/>
  <c r="G25" i="5"/>
  <c r="F25" i="5"/>
  <c r="H25" i="5" s="1"/>
  <c r="I24" i="5"/>
  <c r="G24" i="5"/>
  <c r="F24" i="5"/>
  <c r="H24" i="5" s="1"/>
  <c r="I23" i="5"/>
  <c r="G23" i="5"/>
  <c r="F23" i="5"/>
  <c r="H23" i="5" s="1"/>
  <c r="I22" i="5"/>
  <c r="G22" i="5"/>
  <c r="F22" i="5"/>
  <c r="H22" i="5" s="1"/>
  <c r="I21" i="5"/>
  <c r="G21" i="5"/>
  <c r="F21" i="5"/>
  <c r="H21" i="5" s="1"/>
  <c r="I20" i="5"/>
  <c r="G20" i="5"/>
  <c r="F20" i="5"/>
  <c r="H20" i="5" s="1"/>
  <c r="I19" i="5"/>
  <c r="G19" i="5"/>
  <c r="F19" i="5"/>
  <c r="H19" i="5" s="1"/>
  <c r="I18" i="5"/>
  <c r="G18" i="5"/>
  <c r="F18" i="5"/>
  <c r="H18" i="5" s="1"/>
  <c r="I17" i="5"/>
  <c r="G17" i="5"/>
  <c r="F17" i="5"/>
  <c r="H17" i="5" s="1"/>
  <c r="I16" i="5"/>
  <c r="G16" i="5"/>
  <c r="G29" i="5" s="1"/>
  <c r="F16" i="5"/>
  <c r="H16" i="5" s="1"/>
  <c r="E13" i="5"/>
  <c r="I12" i="5"/>
  <c r="I13" i="5" s="1"/>
  <c r="G12" i="5"/>
  <c r="G13" i="5" s="1"/>
  <c r="F12" i="5"/>
  <c r="H12" i="5" s="1"/>
  <c r="H13" i="5" s="1"/>
  <c r="E9" i="5"/>
  <c r="C9" i="5"/>
  <c r="I8" i="5"/>
  <c r="G8" i="5"/>
  <c r="F8" i="5"/>
  <c r="F9" i="5" s="1"/>
  <c r="I7" i="5"/>
  <c r="G7" i="5"/>
  <c r="F7" i="5"/>
  <c r="H7" i="5" s="1"/>
  <c r="E107" i="4"/>
  <c r="C107" i="4"/>
  <c r="I106" i="4"/>
  <c r="G106" i="4"/>
  <c r="F106" i="4"/>
  <c r="H106" i="4" s="1"/>
  <c r="I105" i="4"/>
  <c r="I107" i="4" s="1"/>
  <c r="G105" i="4"/>
  <c r="G107" i="4" s="1"/>
  <c r="F105" i="4"/>
  <c r="F107" i="4" s="1"/>
  <c r="E102" i="4"/>
  <c r="C102" i="4"/>
  <c r="I101" i="4"/>
  <c r="G101" i="4"/>
  <c r="F101" i="4"/>
  <c r="H101" i="4" s="1"/>
  <c r="I100" i="4"/>
  <c r="G100" i="4"/>
  <c r="F100" i="4"/>
  <c r="H100" i="4" s="1"/>
  <c r="I99" i="4"/>
  <c r="G99" i="4"/>
  <c r="F99" i="4"/>
  <c r="H99" i="4" s="1"/>
  <c r="I98" i="4"/>
  <c r="G98" i="4"/>
  <c r="F98" i="4"/>
  <c r="H98" i="4" s="1"/>
  <c r="I97" i="4"/>
  <c r="G97" i="4"/>
  <c r="F97" i="4"/>
  <c r="H97" i="4" s="1"/>
  <c r="I96" i="4"/>
  <c r="G96" i="4"/>
  <c r="F96" i="4"/>
  <c r="H96" i="4" s="1"/>
  <c r="I95" i="4"/>
  <c r="G95" i="4"/>
  <c r="F95" i="4"/>
  <c r="H95" i="4" s="1"/>
  <c r="I94" i="4"/>
  <c r="G94" i="4"/>
  <c r="F94" i="4"/>
  <c r="H94" i="4" s="1"/>
  <c r="I93" i="4"/>
  <c r="G93" i="4"/>
  <c r="F93" i="4"/>
  <c r="H93" i="4" s="1"/>
  <c r="I92" i="4"/>
  <c r="G92" i="4"/>
  <c r="F92" i="4"/>
  <c r="H92" i="4" s="1"/>
  <c r="I91" i="4"/>
  <c r="G91" i="4"/>
  <c r="F91" i="4"/>
  <c r="H91" i="4" s="1"/>
  <c r="I90" i="4"/>
  <c r="G90" i="4"/>
  <c r="F90" i="4"/>
  <c r="H90" i="4" s="1"/>
  <c r="I89" i="4"/>
  <c r="G89" i="4"/>
  <c r="F89" i="4"/>
  <c r="H89" i="4" s="1"/>
  <c r="I88" i="4"/>
  <c r="G88" i="4"/>
  <c r="F88" i="4"/>
  <c r="H88" i="4" s="1"/>
  <c r="I87" i="4"/>
  <c r="G87" i="4"/>
  <c r="F87" i="4"/>
  <c r="H87" i="4" s="1"/>
  <c r="I86" i="4"/>
  <c r="G86" i="4"/>
  <c r="F86" i="4"/>
  <c r="H86" i="4" s="1"/>
  <c r="I85" i="4"/>
  <c r="G85" i="4"/>
  <c r="F85" i="4"/>
  <c r="H85" i="4" s="1"/>
  <c r="I84" i="4"/>
  <c r="G84" i="4"/>
  <c r="F84" i="4"/>
  <c r="H84" i="4" s="1"/>
  <c r="I83" i="4"/>
  <c r="G83" i="4"/>
  <c r="F83" i="4"/>
  <c r="H83" i="4" s="1"/>
  <c r="I82" i="4"/>
  <c r="G82" i="4"/>
  <c r="F82" i="4"/>
  <c r="H82" i="4" s="1"/>
  <c r="I81" i="4"/>
  <c r="G81" i="4"/>
  <c r="F81" i="4"/>
  <c r="H81" i="4" s="1"/>
  <c r="I80" i="4"/>
  <c r="G80" i="4"/>
  <c r="F80" i="4"/>
  <c r="H80" i="4" s="1"/>
  <c r="I79" i="4"/>
  <c r="G79" i="4"/>
  <c r="F79" i="4"/>
  <c r="H79" i="4" s="1"/>
  <c r="I78" i="4"/>
  <c r="G78" i="4"/>
  <c r="F78" i="4"/>
  <c r="H78" i="4" s="1"/>
  <c r="I77" i="4"/>
  <c r="G77" i="4"/>
  <c r="G102" i="4" s="1"/>
  <c r="F77" i="4"/>
  <c r="H77" i="4" s="1"/>
  <c r="I76" i="4"/>
  <c r="G76" i="4"/>
  <c r="F76" i="4"/>
  <c r="H76" i="4" s="1"/>
  <c r="I75" i="4"/>
  <c r="G75" i="4"/>
  <c r="F75" i="4"/>
  <c r="F72" i="4"/>
  <c r="E72" i="4"/>
  <c r="C72" i="4"/>
  <c r="I71" i="4"/>
  <c r="H71" i="4"/>
  <c r="G71" i="4"/>
  <c r="F71" i="4"/>
  <c r="I70" i="4"/>
  <c r="H70" i="4"/>
  <c r="G70" i="4"/>
  <c r="F70" i="4"/>
  <c r="I69" i="4"/>
  <c r="H69" i="4"/>
  <c r="G69" i="4"/>
  <c r="F69" i="4"/>
  <c r="I68" i="4"/>
  <c r="H68" i="4"/>
  <c r="G68" i="4"/>
  <c r="F68" i="4"/>
  <c r="I67" i="4"/>
  <c r="I72" i="4" s="1"/>
  <c r="H67" i="4"/>
  <c r="H72" i="4" s="1"/>
  <c r="G67" i="4"/>
  <c r="G72" i="4" s="1"/>
  <c r="F67" i="4"/>
  <c r="E63" i="4"/>
  <c r="C63" i="4"/>
  <c r="I62" i="4"/>
  <c r="G62" i="4"/>
  <c r="F62" i="4"/>
  <c r="H62" i="4" s="1"/>
  <c r="I61" i="4"/>
  <c r="G61" i="4"/>
  <c r="F61" i="4"/>
  <c r="H61" i="4" s="1"/>
  <c r="I60" i="4"/>
  <c r="G60" i="4"/>
  <c r="F60" i="4"/>
  <c r="H60" i="4" s="1"/>
  <c r="I59" i="4"/>
  <c r="G59" i="4"/>
  <c r="F59" i="4"/>
  <c r="H59" i="4" s="1"/>
  <c r="I58" i="4"/>
  <c r="G58" i="4"/>
  <c r="F58" i="4"/>
  <c r="H58" i="4" s="1"/>
  <c r="I57" i="4"/>
  <c r="G57" i="4"/>
  <c r="F57" i="4"/>
  <c r="H57" i="4" s="1"/>
  <c r="I56" i="4"/>
  <c r="G56" i="4"/>
  <c r="F56" i="4"/>
  <c r="H56" i="4" s="1"/>
  <c r="I55" i="4"/>
  <c r="G55" i="4"/>
  <c r="F55" i="4"/>
  <c r="H55" i="4" s="1"/>
  <c r="I54" i="4"/>
  <c r="G54" i="4"/>
  <c r="F54" i="4"/>
  <c r="H54" i="4" s="1"/>
  <c r="I53" i="4"/>
  <c r="G53" i="4"/>
  <c r="F53" i="4"/>
  <c r="H53" i="4" s="1"/>
  <c r="I52" i="4"/>
  <c r="G52" i="4"/>
  <c r="F52" i="4"/>
  <c r="H52" i="4" s="1"/>
  <c r="I51" i="4"/>
  <c r="G51" i="4"/>
  <c r="F51" i="4"/>
  <c r="H51" i="4" s="1"/>
  <c r="I50" i="4"/>
  <c r="G50" i="4"/>
  <c r="F50" i="4"/>
  <c r="H50" i="4" s="1"/>
  <c r="I49" i="4"/>
  <c r="G49" i="4"/>
  <c r="F49" i="4"/>
  <c r="H49" i="4" s="1"/>
  <c r="I48" i="4"/>
  <c r="G48" i="4"/>
  <c r="F48" i="4"/>
  <c r="H48" i="4" s="1"/>
  <c r="I47" i="4"/>
  <c r="G47" i="4"/>
  <c r="F47" i="4"/>
  <c r="H47" i="4" s="1"/>
  <c r="I46" i="4"/>
  <c r="G46" i="4"/>
  <c r="F46" i="4"/>
  <c r="H46" i="4" s="1"/>
  <c r="I45" i="4"/>
  <c r="G45" i="4"/>
  <c r="F45" i="4"/>
  <c r="H45" i="4" s="1"/>
  <c r="I44" i="4"/>
  <c r="G44" i="4"/>
  <c r="F44" i="4"/>
  <c r="E41" i="4"/>
  <c r="C41" i="4"/>
  <c r="I40" i="4"/>
  <c r="G40" i="4"/>
  <c r="F40" i="4"/>
  <c r="F41" i="4" s="1"/>
  <c r="I39" i="4"/>
  <c r="G39" i="4"/>
  <c r="F39" i="4"/>
  <c r="H39" i="4" s="1"/>
  <c r="E36" i="4"/>
  <c r="C36" i="4"/>
  <c r="I35" i="4"/>
  <c r="G35" i="4"/>
  <c r="F35" i="4"/>
  <c r="H35" i="4" s="1"/>
  <c r="I34" i="4"/>
  <c r="G34" i="4"/>
  <c r="F34" i="4"/>
  <c r="H34" i="4" s="1"/>
  <c r="I33" i="4"/>
  <c r="G33" i="4"/>
  <c r="F33" i="4"/>
  <c r="H33" i="4" s="1"/>
  <c r="I32" i="4"/>
  <c r="G32" i="4"/>
  <c r="F32" i="4"/>
  <c r="E28" i="4"/>
  <c r="C28" i="4"/>
  <c r="I27" i="4"/>
  <c r="G27" i="4"/>
  <c r="F27" i="4"/>
  <c r="H27" i="4" s="1"/>
  <c r="I26" i="4"/>
  <c r="G26" i="4"/>
  <c r="F26" i="4"/>
  <c r="H26" i="4" s="1"/>
  <c r="I25" i="4"/>
  <c r="F25" i="4"/>
  <c r="H25" i="4" s="1"/>
  <c r="I24" i="4"/>
  <c r="G24" i="4"/>
  <c r="F24" i="4"/>
  <c r="H24" i="4" s="1"/>
  <c r="I23" i="4"/>
  <c r="G23" i="4"/>
  <c r="F23" i="4"/>
  <c r="H23" i="4" s="1"/>
  <c r="I22" i="4"/>
  <c r="G22" i="4"/>
  <c r="F22" i="4"/>
  <c r="H22" i="4" s="1"/>
  <c r="I21" i="4"/>
  <c r="G21" i="4"/>
  <c r="F21" i="4"/>
  <c r="H21" i="4" s="1"/>
  <c r="I20" i="4"/>
  <c r="G20" i="4"/>
  <c r="F20" i="4"/>
  <c r="H20" i="4" s="1"/>
  <c r="I19" i="4"/>
  <c r="G19" i="4"/>
  <c r="F19" i="4"/>
  <c r="H19" i="4" s="1"/>
  <c r="I18" i="4"/>
  <c r="G18" i="4"/>
  <c r="F18" i="4"/>
  <c r="H18" i="4" s="1"/>
  <c r="I17" i="4"/>
  <c r="G17" i="4"/>
  <c r="F17" i="4"/>
  <c r="H17" i="4" s="1"/>
  <c r="I16" i="4"/>
  <c r="G16" i="4"/>
  <c r="F16" i="4"/>
  <c r="H16" i="4" s="1"/>
  <c r="I15" i="4"/>
  <c r="I28" i="4" s="1"/>
  <c r="G15" i="4"/>
  <c r="F15" i="4"/>
  <c r="H15" i="4" s="1"/>
  <c r="E12" i="4"/>
  <c r="I11" i="4"/>
  <c r="I12" i="4" s="1"/>
  <c r="G11" i="4"/>
  <c r="G12" i="4" s="1"/>
  <c r="F11" i="4"/>
  <c r="H11" i="4" s="1"/>
  <c r="H12" i="4" s="1"/>
  <c r="E8" i="4"/>
  <c r="C8" i="4"/>
  <c r="I7" i="4"/>
  <c r="G7" i="4"/>
  <c r="G8" i="4" s="1"/>
  <c r="F7" i="4"/>
  <c r="I6" i="4"/>
  <c r="G6" i="4"/>
  <c r="F6" i="4"/>
  <c r="H6" i="4" s="1"/>
  <c r="I8" i="4" l="1"/>
  <c r="G36" i="4"/>
  <c r="I41" i="4"/>
  <c r="I102" i="4"/>
  <c r="F37" i="5"/>
  <c r="I64" i="5"/>
  <c r="I73" i="5"/>
  <c r="I63" i="4"/>
  <c r="G9" i="5"/>
  <c r="I37" i="5"/>
  <c r="F64" i="5"/>
  <c r="F73" i="5"/>
  <c r="H40" i="4"/>
  <c r="G63" i="4"/>
  <c r="H105" i="4"/>
  <c r="H107" i="4" s="1"/>
  <c r="H8" i="5"/>
  <c r="H9" i="5" s="1"/>
  <c r="I9" i="5"/>
  <c r="I29" i="5"/>
  <c r="H33" i="5"/>
  <c r="H37" i="5" s="1"/>
  <c r="G73" i="5"/>
  <c r="F42" i="5"/>
  <c r="H45" i="5"/>
  <c r="H64" i="5" s="1"/>
  <c r="G42" i="5"/>
  <c r="H29" i="5"/>
  <c r="F13" i="5"/>
  <c r="F29" i="5"/>
  <c r="H41" i="5"/>
  <c r="H42" i="5" s="1"/>
  <c r="H68" i="5"/>
  <c r="H73" i="5" s="1"/>
  <c r="H41" i="4"/>
  <c r="G28" i="4"/>
  <c r="I36" i="4"/>
  <c r="F12" i="4"/>
  <c r="F63" i="4"/>
  <c r="F102" i="4"/>
  <c r="F8" i="4"/>
  <c r="F36" i="4"/>
  <c r="G41" i="4"/>
  <c r="H28" i="4"/>
  <c r="F28" i="4"/>
  <c r="H7" i="4"/>
  <c r="H8" i="4" s="1"/>
  <c r="H32" i="4"/>
  <c r="H36" i="4" s="1"/>
  <c r="H44" i="4"/>
  <c r="H63" i="4" s="1"/>
  <c r="H75" i="4"/>
  <c r="H102" i="4" s="1"/>
  <c r="H105" i="3" l="1"/>
  <c r="F105" i="3"/>
  <c r="E105" i="3"/>
  <c r="G105" i="3" s="1"/>
  <c r="D102" i="3"/>
  <c r="H102" i="3" s="1"/>
  <c r="B102" i="3"/>
  <c r="H101" i="3"/>
  <c r="F101" i="3"/>
  <c r="E101" i="3"/>
  <c r="G101" i="3" s="1"/>
  <c r="H100" i="3"/>
  <c r="F100" i="3"/>
  <c r="E100" i="3"/>
  <c r="G100" i="3" s="1"/>
  <c r="H99" i="3"/>
  <c r="F99" i="3"/>
  <c r="E99" i="3"/>
  <c r="G99" i="3" s="1"/>
  <c r="H98" i="3"/>
  <c r="F98" i="3"/>
  <c r="E98" i="3"/>
  <c r="G98" i="3" s="1"/>
  <c r="H97" i="3"/>
  <c r="F97" i="3"/>
  <c r="E97" i="3"/>
  <c r="G97" i="3" s="1"/>
  <c r="H96" i="3"/>
  <c r="F96" i="3"/>
  <c r="E96" i="3"/>
  <c r="G96" i="3" s="1"/>
  <c r="H95" i="3"/>
  <c r="F95" i="3"/>
  <c r="E95" i="3"/>
  <c r="G95" i="3" s="1"/>
  <c r="H94" i="3"/>
  <c r="F94" i="3"/>
  <c r="E94" i="3"/>
  <c r="G94" i="3" s="1"/>
  <c r="H93" i="3"/>
  <c r="F93" i="3"/>
  <c r="E93" i="3"/>
  <c r="G93" i="3" s="1"/>
  <c r="H92" i="3"/>
  <c r="F92" i="3"/>
  <c r="E92" i="3"/>
  <c r="G92" i="3" s="1"/>
  <c r="H91" i="3"/>
  <c r="F91" i="3"/>
  <c r="E91" i="3"/>
  <c r="G91" i="3" s="1"/>
  <c r="H90" i="3"/>
  <c r="F90" i="3"/>
  <c r="E90" i="3"/>
  <c r="G90" i="3" s="1"/>
  <c r="H89" i="3"/>
  <c r="F89" i="3"/>
  <c r="E89" i="3"/>
  <c r="G89" i="3" s="1"/>
  <c r="H88" i="3"/>
  <c r="F88" i="3"/>
  <c r="E88" i="3"/>
  <c r="G88" i="3" s="1"/>
  <c r="H87" i="3"/>
  <c r="F87" i="3"/>
  <c r="E87" i="3"/>
  <c r="G87" i="3" s="1"/>
  <c r="H86" i="3"/>
  <c r="F86" i="3"/>
  <c r="E86" i="3"/>
  <c r="G86" i="3" s="1"/>
  <c r="H85" i="3"/>
  <c r="F85" i="3"/>
  <c r="E85" i="3"/>
  <c r="G85" i="3" s="1"/>
  <c r="H84" i="3"/>
  <c r="F84" i="3"/>
  <c r="E84" i="3"/>
  <c r="G84" i="3" s="1"/>
  <c r="H83" i="3"/>
  <c r="F83" i="3"/>
  <c r="E83" i="3"/>
  <c r="G83" i="3" s="1"/>
  <c r="H82" i="3"/>
  <c r="F82" i="3"/>
  <c r="E82" i="3"/>
  <c r="G82" i="3" s="1"/>
  <c r="H81" i="3"/>
  <c r="F81" i="3"/>
  <c r="E81" i="3"/>
  <c r="G81" i="3" s="1"/>
  <c r="H80" i="3"/>
  <c r="F80" i="3"/>
  <c r="E80" i="3"/>
  <c r="G80" i="3" s="1"/>
  <c r="H79" i="3"/>
  <c r="F79" i="3"/>
  <c r="E79" i="3"/>
  <c r="G79" i="3" s="1"/>
  <c r="H78" i="3"/>
  <c r="F78" i="3"/>
  <c r="E78" i="3"/>
  <c r="G78" i="3" s="1"/>
  <c r="H77" i="3"/>
  <c r="F77" i="3"/>
  <c r="E77" i="3"/>
  <c r="G77" i="3" s="1"/>
  <c r="H76" i="3"/>
  <c r="F76" i="3"/>
  <c r="E76" i="3"/>
  <c r="G76" i="3" s="1"/>
  <c r="H75" i="3"/>
  <c r="F75" i="3"/>
  <c r="E75" i="3"/>
  <c r="G75" i="3" s="1"/>
  <c r="H74" i="3"/>
  <c r="F74" i="3"/>
  <c r="E74" i="3"/>
  <c r="G74" i="3" s="1"/>
  <c r="H73" i="3"/>
  <c r="F73" i="3"/>
  <c r="E73" i="3"/>
  <c r="G73" i="3" s="1"/>
  <c r="D70" i="3"/>
  <c r="F70" i="3" s="1"/>
  <c r="B70" i="3"/>
  <c r="H69" i="3"/>
  <c r="F69" i="3"/>
  <c r="E69" i="3"/>
  <c r="G69" i="3" s="1"/>
  <c r="H68" i="3"/>
  <c r="F68" i="3"/>
  <c r="E68" i="3"/>
  <c r="G68" i="3" s="1"/>
  <c r="H67" i="3"/>
  <c r="F67" i="3"/>
  <c r="E67" i="3"/>
  <c r="G67" i="3" s="1"/>
  <c r="H66" i="3"/>
  <c r="F66" i="3"/>
  <c r="E66" i="3"/>
  <c r="G66" i="3" s="1"/>
  <c r="H65" i="3"/>
  <c r="F65" i="3"/>
  <c r="E65" i="3"/>
  <c r="G65" i="3" s="1"/>
  <c r="H64" i="3"/>
  <c r="F64" i="3"/>
  <c r="E64" i="3"/>
  <c r="G64" i="3" s="1"/>
  <c r="F60" i="3"/>
  <c r="D60" i="3"/>
  <c r="H60" i="3" s="1"/>
  <c r="B60" i="3"/>
  <c r="H59" i="3"/>
  <c r="F59" i="3"/>
  <c r="E59" i="3"/>
  <c r="G59" i="3" s="1"/>
  <c r="H58" i="3"/>
  <c r="F58" i="3"/>
  <c r="E58" i="3"/>
  <c r="G58" i="3" s="1"/>
  <c r="H57" i="3"/>
  <c r="F57" i="3"/>
  <c r="E57" i="3"/>
  <c r="G57" i="3" s="1"/>
  <c r="H56" i="3"/>
  <c r="F56" i="3"/>
  <c r="E56" i="3"/>
  <c r="G56" i="3" s="1"/>
  <c r="H55" i="3"/>
  <c r="F55" i="3"/>
  <c r="E55" i="3"/>
  <c r="G55" i="3" s="1"/>
  <c r="H54" i="3"/>
  <c r="F54" i="3"/>
  <c r="E54" i="3"/>
  <c r="G54" i="3" s="1"/>
  <c r="H53" i="3"/>
  <c r="F53" i="3"/>
  <c r="E53" i="3"/>
  <c r="G53" i="3" s="1"/>
  <c r="H52" i="3"/>
  <c r="F52" i="3"/>
  <c r="E52" i="3"/>
  <c r="G52" i="3" s="1"/>
  <c r="H51" i="3"/>
  <c r="F51" i="3"/>
  <c r="E51" i="3"/>
  <c r="G51" i="3" s="1"/>
  <c r="H50" i="3"/>
  <c r="F50" i="3"/>
  <c r="E50" i="3"/>
  <c r="G50" i="3" s="1"/>
  <c r="H49" i="3"/>
  <c r="F49" i="3"/>
  <c r="E49" i="3"/>
  <c r="G49" i="3" s="1"/>
  <c r="H48" i="3"/>
  <c r="F48" i="3"/>
  <c r="E48" i="3"/>
  <c r="G48" i="3" s="1"/>
  <c r="H47" i="3"/>
  <c r="F47" i="3"/>
  <c r="E47" i="3"/>
  <c r="G47" i="3" s="1"/>
  <c r="H46" i="3"/>
  <c r="F46" i="3"/>
  <c r="E46" i="3"/>
  <c r="G46" i="3" s="1"/>
  <c r="H45" i="3"/>
  <c r="F45" i="3"/>
  <c r="E45" i="3"/>
  <c r="G45" i="3" s="1"/>
  <c r="H44" i="3"/>
  <c r="F44" i="3"/>
  <c r="E44" i="3"/>
  <c r="G44" i="3" s="1"/>
  <c r="H43" i="3"/>
  <c r="F43" i="3"/>
  <c r="E43" i="3"/>
  <c r="G43" i="3" s="1"/>
  <c r="H42" i="3"/>
  <c r="F42" i="3"/>
  <c r="E42" i="3"/>
  <c r="G42" i="3" s="1"/>
  <c r="H41" i="3"/>
  <c r="F41" i="3"/>
  <c r="E41" i="3"/>
  <c r="G41" i="3" s="1"/>
  <c r="D38" i="3"/>
  <c r="F38" i="3" s="1"/>
  <c r="B38" i="3"/>
  <c r="H37" i="3"/>
  <c r="G37" i="3"/>
  <c r="F37" i="3"/>
  <c r="E37" i="3"/>
  <c r="H36" i="3"/>
  <c r="G36" i="3"/>
  <c r="F36" i="3"/>
  <c r="E36" i="3"/>
  <c r="D33" i="3"/>
  <c r="H33" i="3" s="1"/>
  <c r="B33" i="3"/>
  <c r="H32" i="3"/>
  <c r="F32" i="3"/>
  <c r="E32" i="3"/>
  <c r="G32" i="3" s="1"/>
  <c r="H31" i="3"/>
  <c r="F31" i="3"/>
  <c r="E31" i="3"/>
  <c r="G31" i="3" s="1"/>
  <c r="H30" i="3"/>
  <c r="F30" i="3"/>
  <c r="E30" i="3"/>
  <c r="G30" i="3" s="1"/>
  <c r="D26" i="3"/>
  <c r="F26" i="3" s="1"/>
  <c r="B26" i="3"/>
  <c r="H25" i="3"/>
  <c r="F25" i="3"/>
  <c r="E25" i="3"/>
  <c r="G25" i="3" s="1"/>
  <c r="H24" i="3"/>
  <c r="F24" i="3"/>
  <c r="E24" i="3"/>
  <c r="G24" i="3" s="1"/>
  <c r="H23" i="3"/>
  <c r="F23" i="3"/>
  <c r="E23" i="3"/>
  <c r="G23" i="3" s="1"/>
  <c r="H22" i="3"/>
  <c r="F22" i="3"/>
  <c r="E22" i="3"/>
  <c r="G22" i="3" s="1"/>
  <c r="H21" i="3"/>
  <c r="F21" i="3"/>
  <c r="E21" i="3"/>
  <c r="G21" i="3" s="1"/>
  <c r="H20" i="3"/>
  <c r="F20" i="3"/>
  <c r="E20" i="3"/>
  <c r="G20" i="3" s="1"/>
  <c r="H19" i="3"/>
  <c r="F19" i="3"/>
  <c r="E19" i="3"/>
  <c r="G19" i="3" s="1"/>
  <c r="H18" i="3"/>
  <c r="F18" i="3"/>
  <c r="E18" i="3"/>
  <c r="G18" i="3" s="1"/>
  <c r="H17" i="3"/>
  <c r="F17" i="3"/>
  <c r="E17" i="3"/>
  <c r="G17" i="3" s="1"/>
  <c r="H16" i="3"/>
  <c r="F16" i="3"/>
  <c r="E16" i="3"/>
  <c r="G16" i="3" s="1"/>
  <c r="H15" i="3"/>
  <c r="F15" i="3"/>
  <c r="E15" i="3"/>
  <c r="G15" i="3" s="1"/>
  <c r="H14" i="3"/>
  <c r="F14" i="3"/>
  <c r="E14" i="3"/>
  <c r="G14" i="3" s="1"/>
  <c r="H11" i="3"/>
  <c r="F11" i="3"/>
  <c r="E11" i="3"/>
  <c r="G11" i="3" s="1"/>
  <c r="D8" i="3"/>
  <c r="H8" i="3" s="1"/>
  <c r="B8" i="3"/>
  <c r="H7" i="3"/>
  <c r="F7" i="3"/>
  <c r="E7" i="3"/>
  <c r="G7" i="3" s="1"/>
  <c r="H6" i="3"/>
  <c r="F6" i="3"/>
  <c r="E6" i="3"/>
  <c r="G6" i="3" s="1"/>
  <c r="F8" i="3" l="1"/>
  <c r="F33" i="3"/>
  <c r="F102" i="3"/>
  <c r="H38" i="3"/>
  <c r="H70" i="3"/>
  <c r="E38" i="3"/>
  <c r="G38" i="3" s="1"/>
  <c r="E70" i="3"/>
  <c r="G70" i="3" s="1"/>
  <c r="E8" i="3"/>
  <c r="G8" i="3" s="1"/>
  <c r="E33" i="3"/>
  <c r="G33" i="3" s="1"/>
  <c r="E60" i="3"/>
  <c r="G60" i="3" s="1"/>
  <c r="E102" i="3"/>
  <c r="G102" i="3" s="1"/>
  <c r="H26" i="3"/>
  <c r="E26" i="3"/>
  <c r="G26" i="3" s="1"/>
  <c r="M107" i="2" l="1"/>
  <c r="K107" i="2"/>
  <c r="J107" i="2"/>
  <c r="I107" i="2"/>
  <c r="H107" i="2"/>
  <c r="G107" i="2"/>
  <c r="L107" i="2" s="1"/>
  <c r="F104" i="2"/>
  <c r="E104" i="2"/>
  <c r="M103" i="2"/>
  <c r="K103" i="2"/>
  <c r="J103" i="2"/>
  <c r="I103" i="2"/>
  <c r="H103" i="2"/>
  <c r="G103" i="2"/>
  <c r="L103" i="2" s="1"/>
  <c r="M102" i="2"/>
  <c r="L102" i="2"/>
  <c r="K102" i="2"/>
  <c r="J102" i="2"/>
  <c r="I102" i="2"/>
  <c r="H102" i="2"/>
  <c r="G102" i="2"/>
  <c r="M101" i="2"/>
  <c r="K101" i="2"/>
  <c r="J101" i="2"/>
  <c r="I101" i="2"/>
  <c r="H101" i="2"/>
  <c r="G101" i="2"/>
  <c r="L101" i="2" s="1"/>
  <c r="M100" i="2"/>
  <c r="K100" i="2"/>
  <c r="J100" i="2"/>
  <c r="I100" i="2"/>
  <c r="H100" i="2"/>
  <c r="G100" i="2"/>
  <c r="L100" i="2" s="1"/>
  <c r="M99" i="2"/>
  <c r="K99" i="2"/>
  <c r="J99" i="2"/>
  <c r="I99" i="2"/>
  <c r="H99" i="2"/>
  <c r="G99" i="2"/>
  <c r="L99" i="2" s="1"/>
  <c r="M98" i="2"/>
  <c r="K98" i="2"/>
  <c r="J98" i="2"/>
  <c r="I98" i="2"/>
  <c r="H98" i="2"/>
  <c r="G98" i="2"/>
  <c r="L98" i="2" s="1"/>
  <c r="M97" i="2"/>
  <c r="K97" i="2"/>
  <c r="J97" i="2"/>
  <c r="I97" i="2"/>
  <c r="H97" i="2"/>
  <c r="G97" i="2"/>
  <c r="L97" i="2" s="1"/>
  <c r="M96" i="2"/>
  <c r="K96" i="2"/>
  <c r="J96" i="2"/>
  <c r="I96" i="2"/>
  <c r="H96" i="2"/>
  <c r="G96" i="2"/>
  <c r="L96" i="2" s="1"/>
  <c r="M95" i="2"/>
  <c r="K95" i="2"/>
  <c r="J95" i="2"/>
  <c r="I95" i="2"/>
  <c r="H95" i="2"/>
  <c r="G95" i="2"/>
  <c r="L95" i="2" s="1"/>
  <c r="M94" i="2"/>
  <c r="L94" i="2"/>
  <c r="K94" i="2"/>
  <c r="J94" i="2"/>
  <c r="I94" i="2"/>
  <c r="H94" i="2"/>
  <c r="G94" i="2"/>
  <c r="M93" i="2"/>
  <c r="K93" i="2"/>
  <c r="J93" i="2"/>
  <c r="I93" i="2"/>
  <c r="H93" i="2"/>
  <c r="G93" i="2"/>
  <c r="L93" i="2" s="1"/>
  <c r="M92" i="2"/>
  <c r="K92" i="2"/>
  <c r="J92" i="2"/>
  <c r="I92" i="2"/>
  <c r="H92" i="2"/>
  <c r="G92" i="2"/>
  <c r="L92" i="2" s="1"/>
  <c r="M91" i="2"/>
  <c r="K91" i="2"/>
  <c r="J91" i="2"/>
  <c r="I91" i="2"/>
  <c r="H91" i="2"/>
  <c r="G91" i="2"/>
  <c r="L91" i="2" s="1"/>
  <c r="M90" i="2"/>
  <c r="K90" i="2"/>
  <c r="J90" i="2"/>
  <c r="I90" i="2"/>
  <c r="H90" i="2"/>
  <c r="G90" i="2"/>
  <c r="L90" i="2" s="1"/>
  <c r="M89" i="2"/>
  <c r="K89" i="2"/>
  <c r="J89" i="2"/>
  <c r="I89" i="2"/>
  <c r="H89" i="2"/>
  <c r="G89" i="2"/>
  <c r="L89" i="2" s="1"/>
  <c r="M88" i="2"/>
  <c r="K88" i="2"/>
  <c r="J88" i="2"/>
  <c r="I88" i="2"/>
  <c r="H88" i="2"/>
  <c r="G88" i="2"/>
  <c r="L88" i="2" s="1"/>
  <c r="M87" i="2"/>
  <c r="K87" i="2"/>
  <c r="J87" i="2"/>
  <c r="I87" i="2"/>
  <c r="H87" i="2"/>
  <c r="G87" i="2"/>
  <c r="L87" i="2" s="1"/>
  <c r="M86" i="2"/>
  <c r="L86" i="2"/>
  <c r="K86" i="2"/>
  <c r="J86" i="2"/>
  <c r="I86" i="2"/>
  <c r="H86" i="2"/>
  <c r="G86" i="2"/>
  <c r="M85" i="2"/>
  <c r="K85" i="2"/>
  <c r="J85" i="2"/>
  <c r="I85" i="2"/>
  <c r="H85" i="2"/>
  <c r="G85" i="2"/>
  <c r="L85" i="2" s="1"/>
  <c r="M84" i="2"/>
  <c r="K84" i="2"/>
  <c r="J84" i="2"/>
  <c r="I84" i="2"/>
  <c r="H84" i="2"/>
  <c r="G84" i="2"/>
  <c r="L84" i="2" s="1"/>
  <c r="M83" i="2"/>
  <c r="K83" i="2"/>
  <c r="J83" i="2"/>
  <c r="I83" i="2"/>
  <c r="H83" i="2"/>
  <c r="G83" i="2"/>
  <c r="L83" i="2" s="1"/>
  <c r="M82" i="2"/>
  <c r="K82" i="2"/>
  <c r="J82" i="2"/>
  <c r="I82" i="2"/>
  <c r="H82" i="2"/>
  <c r="G82" i="2"/>
  <c r="L82" i="2" s="1"/>
  <c r="M81" i="2"/>
  <c r="K81" i="2"/>
  <c r="J81" i="2"/>
  <c r="I81" i="2"/>
  <c r="H81" i="2"/>
  <c r="G81" i="2"/>
  <c r="L81" i="2" s="1"/>
  <c r="M80" i="2"/>
  <c r="K80" i="2"/>
  <c r="J80" i="2"/>
  <c r="I80" i="2"/>
  <c r="H80" i="2"/>
  <c r="G80" i="2"/>
  <c r="L80" i="2" s="1"/>
  <c r="M79" i="2"/>
  <c r="K79" i="2"/>
  <c r="J79" i="2"/>
  <c r="I79" i="2"/>
  <c r="H79" i="2"/>
  <c r="G79" i="2"/>
  <c r="L79" i="2" s="1"/>
  <c r="M78" i="2"/>
  <c r="L78" i="2"/>
  <c r="K78" i="2"/>
  <c r="J78" i="2"/>
  <c r="I78" i="2"/>
  <c r="H78" i="2"/>
  <c r="G78" i="2"/>
  <c r="M77" i="2"/>
  <c r="K77" i="2"/>
  <c r="J77" i="2"/>
  <c r="I77" i="2"/>
  <c r="H77" i="2"/>
  <c r="G77" i="2"/>
  <c r="L77" i="2" s="1"/>
  <c r="M76" i="2"/>
  <c r="K76" i="2"/>
  <c r="J76" i="2"/>
  <c r="I76" i="2"/>
  <c r="H76" i="2"/>
  <c r="G76" i="2"/>
  <c r="L76" i="2" s="1"/>
  <c r="M75" i="2"/>
  <c r="K75" i="2"/>
  <c r="K104" i="2" s="1"/>
  <c r="J75" i="2"/>
  <c r="I75" i="2"/>
  <c r="H75" i="2"/>
  <c r="G75" i="2"/>
  <c r="G104" i="2" s="1"/>
  <c r="F72" i="2"/>
  <c r="E72" i="2"/>
  <c r="M71" i="2"/>
  <c r="K71" i="2"/>
  <c r="J71" i="2"/>
  <c r="I71" i="2"/>
  <c r="H71" i="2"/>
  <c r="G71" i="2"/>
  <c r="L71" i="2" s="1"/>
  <c r="M70" i="2"/>
  <c r="K70" i="2"/>
  <c r="J70" i="2"/>
  <c r="I70" i="2"/>
  <c r="H70" i="2"/>
  <c r="G70" i="2"/>
  <c r="L70" i="2" s="1"/>
  <c r="M69" i="2"/>
  <c r="L69" i="2"/>
  <c r="K69" i="2"/>
  <c r="J69" i="2"/>
  <c r="I69" i="2"/>
  <c r="H69" i="2"/>
  <c r="G69" i="2"/>
  <c r="M68" i="2"/>
  <c r="K68" i="2"/>
  <c r="J68" i="2"/>
  <c r="I68" i="2"/>
  <c r="H68" i="2"/>
  <c r="G68" i="2"/>
  <c r="L68" i="2" s="1"/>
  <c r="M67" i="2"/>
  <c r="K67" i="2"/>
  <c r="J67" i="2"/>
  <c r="I67" i="2"/>
  <c r="H67" i="2"/>
  <c r="G67" i="2"/>
  <c r="L67" i="2" s="1"/>
  <c r="M66" i="2"/>
  <c r="L66" i="2"/>
  <c r="K66" i="2"/>
  <c r="J66" i="2"/>
  <c r="I66" i="2"/>
  <c r="H66" i="2"/>
  <c r="H72" i="2" s="1"/>
  <c r="G66" i="2"/>
  <c r="F62" i="2"/>
  <c r="E62" i="2"/>
  <c r="M61" i="2"/>
  <c r="K61" i="2"/>
  <c r="J61" i="2"/>
  <c r="I61" i="2"/>
  <c r="H61" i="2"/>
  <c r="G61" i="2"/>
  <c r="L61" i="2" s="1"/>
  <c r="M60" i="2"/>
  <c r="L60" i="2"/>
  <c r="K60" i="2"/>
  <c r="J60" i="2"/>
  <c r="I60" i="2"/>
  <c r="H60" i="2"/>
  <c r="G60" i="2"/>
  <c r="M59" i="2"/>
  <c r="K59" i="2"/>
  <c r="J59" i="2"/>
  <c r="I59" i="2"/>
  <c r="H59" i="2"/>
  <c r="G59" i="2"/>
  <c r="L59" i="2" s="1"/>
  <c r="M58" i="2"/>
  <c r="K58" i="2"/>
  <c r="J58" i="2"/>
  <c r="I58" i="2"/>
  <c r="H58" i="2"/>
  <c r="G58" i="2"/>
  <c r="L58" i="2" s="1"/>
  <c r="M57" i="2"/>
  <c r="K57" i="2"/>
  <c r="J57" i="2"/>
  <c r="I57" i="2"/>
  <c r="H57" i="2"/>
  <c r="G57" i="2"/>
  <c r="L57" i="2" s="1"/>
  <c r="M56" i="2"/>
  <c r="K56" i="2"/>
  <c r="J56" i="2"/>
  <c r="I56" i="2"/>
  <c r="H56" i="2"/>
  <c r="G56" i="2"/>
  <c r="L56" i="2" s="1"/>
  <c r="M55" i="2"/>
  <c r="K55" i="2"/>
  <c r="J55" i="2"/>
  <c r="I55" i="2"/>
  <c r="H55" i="2"/>
  <c r="G55" i="2"/>
  <c r="L55" i="2" s="1"/>
  <c r="M54" i="2"/>
  <c r="K54" i="2"/>
  <c r="J54" i="2"/>
  <c r="I54" i="2"/>
  <c r="H54" i="2"/>
  <c r="G54" i="2"/>
  <c r="L54" i="2" s="1"/>
  <c r="M53" i="2"/>
  <c r="L53" i="2"/>
  <c r="K53" i="2"/>
  <c r="J53" i="2"/>
  <c r="I53" i="2"/>
  <c r="H53" i="2"/>
  <c r="G53" i="2"/>
  <c r="M52" i="2"/>
  <c r="L52" i="2"/>
  <c r="K52" i="2"/>
  <c r="J52" i="2"/>
  <c r="I52" i="2"/>
  <c r="H52" i="2"/>
  <c r="G52" i="2"/>
  <c r="M51" i="2"/>
  <c r="K51" i="2"/>
  <c r="J51" i="2"/>
  <c r="I51" i="2"/>
  <c r="H51" i="2"/>
  <c r="G51" i="2"/>
  <c r="L51" i="2" s="1"/>
  <c r="M50" i="2"/>
  <c r="K50" i="2"/>
  <c r="J50" i="2"/>
  <c r="I50" i="2"/>
  <c r="H50" i="2"/>
  <c r="G50" i="2"/>
  <c r="L50" i="2" s="1"/>
  <c r="M49" i="2"/>
  <c r="K49" i="2"/>
  <c r="J49" i="2"/>
  <c r="I49" i="2"/>
  <c r="H49" i="2"/>
  <c r="G49" i="2"/>
  <c r="L49" i="2" s="1"/>
  <c r="M48" i="2"/>
  <c r="K48" i="2"/>
  <c r="J48" i="2"/>
  <c r="I48" i="2"/>
  <c r="H48" i="2"/>
  <c r="G48" i="2"/>
  <c r="L48" i="2" s="1"/>
  <c r="M47" i="2"/>
  <c r="K47" i="2"/>
  <c r="J47" i="2"/>
  <c r="I47" i="2"/>
  <c r="H47" i="2"/>
  <c r="G47" i="2"/>
  <c r="L47" i="2" s="1"/>
  <c r="M46" i="2"/>
  <c r="K46" i="2"/>
  <c r="J46" i="2"/>
  <c r="I46" i="2"/>
  <c r="H46" i="2"/>
  <c r="G46" i="2"/>
  <c r="L46" i="2" s="1"/>
  <c r="M45" i="2"/>
  <c r="L45" i="2"/>
  <c r="K45" i="2"/>
  <c r="J45" i="2"/>
  <c r="I45" i="2"/>
  <c r="H45" i="2"/>
  <c r="G45" i="2"/>
  <c r="M44" i="2"/>
  <c r="L44" i="2"/>
  <c r="K44" i="2"/>
  <c r="J44" i="2"/>
  <c r="I44" i="2"/>
  <c r="H44" i="2"/>
  <c r="H62" i="2" s="1"/>
  <c r="G44" i="2"/>
  <c r="M43" i="2"/>
  <c r="K43" i="2"/>
  <c r="J43" i="2"/>
  <c r="J62" i="2" s="1"/>
  <c r="I43" i="2"/>
  <c r="H43" i="2"/>
  <c r="G43" i="2"/>
  <c r="F40" i="2"/>
  <c r="E40" i="2"/>
  <c r="M39" i="2"/>
  <c r="K39" i="2"/>
  <c r="J39" i="2"/>
  <c r="I39" i="2"/>
  <c r="H39" i="2"/>
  <c r="G39" i="2"/>
  <c r="L39" i="2" s="1"/>
  <c r="M38" i="2"/>
  <c r="M40" i="2" s="1"/>
  <c r="K38" i="2"/>
  <c r="J38" i="2"/>
  <c r="I38" i="2"/>
  <c r="I40" i="2" s="1"/>
  <c r="H38" i="2"/>
  <c r="H40" i="2" s="1"/>
  <c r="G38" i="2"/>
  <c r="L38" i="2" s="1"/>
  <c r="F35" i="2"/>
  <c r="E35" i="2"/>
  <c r="M34" i="2"/>
  <c r="K34" i="2"/>
  <c r="J34" i="2"/>
  <c r="I34" i="2"/>
  <c r="H34" i="2"/>
  <c r="G34" i="2"/>
  <c r="L34" i="2" s="1"/>
  <c r="M33" i="2"/>
  <c r="K33" i="2"/>
  <c r="J33" i="2"/>
  <c r="I33" i="2"/>
  <c r="H33" i="2"/>
  <c r="G33" i="2"/>
  <c r="L33" i="2" s="1"/>
  <c r="M32" i="2"/>
  <c r="K32" i="2"/>
  <c r="J32" i="2"/>
  <c r="I32" i="2"/>
  <c r="H32" i="2"/>
  <c r="G32" i="2"/>
  <c r="L32" i="2" s="1"/>
  <c r="F28" i="2"/>
  <c r="E28" i="2"/>
  <c r="M27" i="2"/>
  <c r="K27" i="2"/>
  <c r="J27" i="2"/>
  <c r="I27" i="2"/>
  <c r="H27" i="2"/>
  <c r="G27" i="2"/>
  <c r="L27" i="2" s="1"/>
  <c r="M26" i="2"/>
  <c r="K26" i="2"/>
  <c r="J26" i="2"/>
  <c r="I26" i="2"/>
  <c r="H26" i="2"/>
  <c r="G26" i="2"/>
  <c r="L26" i="2" s="1"/>
  <c r="M25" i="2"/>
  <c r="K25" i="2"/>
  <c r="J25" i="2"/>
  <c r="I25" i="2"/>
  <c r="H25" i="2"/>
  <c r="G25" i="2"/>
  <c r="L25" i="2" s="1"/>
  <c r="M24" i="2"/>
  <c r="K24" i="2"/>
  <c r="J24" i="2"/>
  <c r="I24" i="2"/>
  <c r="H24" i="2"/>
  <c r="G24" i="2"/>
  <c r="L24" i="2" s="1"/>
  <c r="M23" i="2"/>
  <c r="L23" i="2"/>
  <c r="K23" i="2"/>
  <c r="J23" i="2"/>
  <c r="I23" i="2"/>
  <c r="H23" i="2"/>
  <c r="G23" i="2"/>
  <c r="M22" i="2"/>
  <c r="K22" i="2"/>
  <c r="J22" i="2"/>
  <c r="I22" i="2"/>
  <c r="H22" i="2"/>
  <c r="G22" i="2"/>
  <c r="L22" i="2" s="1"/>
  <c r="M21" i="2"/>
  <c r="K21" i="2"/>
  <c r="J21" i="2"/>
  <c r="I21" i="2"/>
  <c r="H21" i="2"/>
  <c r="G21" i="2"/>
  <c r="L21" i="2" s="1"/>
  <c r="M20" i="2"/>
  <c r="L20" i="2"/>
  <c r="K20" i="2"/>
  <c r="J20" i="2"/>
  <c r="I20" i="2"/>
  <c r="H20" i="2"/>
  <c r="G20" i="2"/>
  <c r="M19" i="2"/>
  <c r="K19" i="2"/>
  <c r="J19" i="2"/>
  <c r="I19" i="2"/>
  <c r="H19" i="2"/>
  <c r="G19" i="2"/>
  <c r="L19" i="2" s="1"/>
  <c r="M18" i="2"/>
  <c r="K18" i="2"/>
  <c r="J18" i="2"/>
  <c r="I18" i="2"/>
  <c r="H18" i="2"/>
  <c r="G18" i="2"/>
  <c r="L18" i="2" s="1"/>
  <c r="M17" i="2"/>
  <c r="K17" i="2"/>
  <c r="J17" i="2"/>
  <c r="I17" i="2"/>
  <c r="H17" i="2"/>
  <c r="G17" i="2"/>
  <c r="L17" i="2" s="1"/>
  <c r="M16" i="2"/>
  <c r="K16" i="2"/>
  <c r="J16" i="2"/>
  <c r="J28" i="2" s="1"/>
  <c r="I16" i="2"/>
  <c r="H16" i="2"/>
  <c r="G16" i="2"/>
  <c r="L16" i="2" s="1"/>
  <c r="M13" i="2"/>
  <c r="L13" i="2"/>
  <c r="K13" i="2"/>
  <c r="J13" i="2"/>
  <c r="I13" i="2"/>
  <c r="H13" i="2"/>
  <c r="G13" i="2"/>
  <c r="F10" i="2"/>
  <c r="E10" i="2"/>
  <c r="M9" i="2"/>
  <c r="K9" i="2"/>
  <c r="J9" i="2"/>
  <c r="I9" i="2"/>
  <c r="H9" i="2"/>
  <c r="G9" i="2"/>
  <c r="L9" i="2" s="1"/>
  <c r="M8" i="2"/>
  <c r="M10" i="2" s="1"/>
  <c r="K8" i="2"/>
  <c r="J8" i="2"/>
  <c r="I8" i="2"/>
  <c r="I10" i="2" s="1"/>
  <c r="H8" i="2"/>
  <c r="H10" i="2" s="1"/>
  <c r="G8" i="2"/>
  <c r="L35" i="2" l="1"/>
  <c r="L28" i="2"/>
  <c r="L72" i="2"/>
  <c r="K35" i="2"/>
  <c r="K62" i="2"/>
  <c r="M62" i="2"/>
  <c r="M72" i="2"/>
  <c r="M104" i="2"/>
  <c r="J10" i="2"/>
  <c r="K28" i="2"/>
  <c r="H35" i="2"/>
  <c r="I35" i="2"/>
  <c r="M35" i="2"/>
  <c r="J40" i="2"/>
  <c r="J72" i="2"/>
  <c r="G35" i="2"/>
  <c r="G62" i="2"/>
  <c r="I62" i="2"/>
  <c r="I72" i="2"/>
  <c r="I104" i="2"/>
  <c r="G10" i="2"/>
  <c r="K10" i="2"/>
  <c r="I28" i="2"/>
  <c r="M28" i="2"/>
  <c r="H28" i="2"/>
  <c r="J35" i="2"/>
  <c r="K40" i="2"/>
  <c r="G72" i="2"/>
  <c r="K72" i="2"/>
  <c r="J104" i="2"/>
  <c r="H104" i="2"/>
  <c r="L40" i="2"/>
  <c r="L8" i="2"/>
  <c r="L10" i="2" s="1"/>
  <c r="L43" i="2"/>
  <c r="L62" i="2" s="1"/>
  <c r="G40" i="2"/>
  <c r="L75" i="2"/>
  <c r="L104" i="2" s="1"/>
  <c r="G28" i="2"/>
  <c r="J98" i="6" l="1"/>
  <c r="H98" i="6"/>
  <c r="G98" i="6"/>
  <c r="F98" i="6"/>
  <c r="E98" i="6"/>
  <c r="D98" i="6"/>
  <c r="I98" i="6" s="1"/>
  <c r="C95" i="6"/>
  <c r="J94" i="6"/>
  <c r="H94" i="6"/>
  <c r="G94" i="6"/>
  <c r="F94" i="6"/>
  <c r="E94" i="6"/>
  <c r="D94" i="6"/>
  <c r="I94" i="6" s="1"/>
  <c r="J93" i="6"/>
  <c r="H93" i="6"/>
  <c r="G93" i="6"/>
  <c r="F93" i="6"/>
  <c r="E93" i="6"/>
  <c r="D93" i="6"/>
  <c r="I93" i="6" s="1"/>
  <c r="J92" i="6"/>
  <c r="H92" i="6"/>
  <c r="G92" i="6"/>
  <c r="F92" i="6"/>
  <c r="E92" i="6"/>
  <c r="D92" i="6"/>
  <c r="I92" i="6" s="1"/>
  <c r="J91" i="6"/>
  <c r="H91" i="6"/>
  <c r="G91" i="6"/>
  <c r="F91" i="6"/>
  <c r="E91" i="6"/>
  <c r="D91" i="6"/>
  <c r="I91" i="6" s="1"/>
  <c r="J90" i="6"/>
  <c r="H90" i="6"/>
  <c r="G90" i="6"/>
  <c r="F90" i="6"/>
  <c r="E90" i="6"/>
  <c r="D90" i="6"/>
  <c r="I90" i="6" s="1"/>
  <c r="J89" i="6"/>
  <c r="H89" i="6"/>
  <c r="G89" i="6"/>
  <c r="F89" i="6"/>
  <c r="E89" i="6"/>
  <c r="D89" i="6"/>
  <c r="I89" i="6" s="1"/>
  <c r="J88" i="6"/>
  <c r="H88" i="6"/>
  <c r="G88" i="6"/>
  <c r="F88" i="6"/>
  <c r="E88" i="6"/>
  <c r="D88" i="6"/>
  <c r="I88" i="6" s="1"/>
  <c r="J87" i="6"/>
  <c r="H87" i="6"/>
  <c r="G87" i="6"/>
  <c r="F87" i="6"/>
  <c r="E87" i="6"/>
  <c r="D87" i="6"/>
  <c r="I87" i="6" s="1"/>
  <c r="J86" i="6"/>
  <c r="H86" i="6"/>
  <c r="G86" i="6"/>
  <c r="F86" i="6"/>
  <c r="E86" i="6"/>
  <c r="D86" i="6"/>
  <c r="I86" i="6" s="1"/>
  <c r="J85" i="6"/>
  <c r="H85" i="6"/>
  <c r="G85" i="6"/>
  <c r="F85" i="6"/>
  <c r="E85" i="6"/>
  <c r="D85" i="6"/>
  <c r="I85" i="6" s="1"/>
  <c r="J84" i="6"/>
  <c r="H84" i="6"/>
  <c r="G84" i="6"/>
  <c r="F84" i="6"/>
  <c r="E84" i="6"/>
  <c r="D84" i="6"/>
  <c r="I84" i="6" s="1"/>
  <c r="J83" i="6"/>
  <c r="H83" i="6"/>
  <c r="G83" i="6"/>
  <c r="F83" i="6"/>
  <c r="E83" i="6"/>
  <c r="D83" i="6"/>
  <c r="I83" i="6" s="1"/>
  <c r="J82" i="6"/>
  <c r="H82" i="6"/>
  <c r="G82" i="6"/>
  <c r="F82" i="6"/>
  <c r="E82" i="6"/>
  <c r="D82" i="6"/>
  <c r="I82" i="6" s="1"/>
  <c r="J81" i="6"/>
  <c r="H81" i="6"/>
  <c r="G81" i="6"/>
  <c r="F81" i="6"/>
  <c r="E81" i="6"/>
  <c r="D81" i="6"/>
  <c r="I81" i="6" s="1"/>
  <c r="J80" i="6"/>
  <c r="H80" i="6"/>
  <c r="G80" i="6"/>
  <c r="F80" i="6"/>
  <c r="E80" i="6"/>
  <c r="D80" i="6"/>
  <c r="I80" i="6" s="1"/>
  <c r="J79" i="6"/>
  <c r="H79" i="6"/>
  <c r="G79" i="6"/>
  <c r="F79" i="6"/>
  <c r="E79" i="6"/>
  <c r="D79" i="6"/>
  <c r="I79" i="6" s="1"/>
  <c r="J78" i="6"/>
  <c r="H78" i="6"/>
  <c r="G78" i="6"/>
  <c r="F78" i="6"/>
  <c r="E78" i="6"/>
  <c r="D78" i="6"/>
  <c r="I78" i="6" s="1"/>
  <c r="J77" i="6"/>
  <c r="H77" i="6"/>
  <c r="G77" i="6"/>
  <c r="F77" i="6"/>
  <c r="E77" i="6"/>
  <c r="D77" i="6"/>
  <c r="I77" i="6" s="1"/>
  <c r="J76" i="6"/>
  <c r="H76" i="6"/>
  <c r="G76" i="6"/>
  <c r="F76" i="6"/>
  <c r="E76" i="6"/>
  <c r="D76" i="6"/>
  <c r="I76" i="6" s="1"/>
  <c r="J75" i="6"/>
  <c r="H75" i="6"/>
  <c r="G75" i="6"/>
  <c r="F75" i="6"/>
  <c r="E75" i="6"/>
  <c r="D75" i="6"/>
  <c r="I75" i="6" s="1"/>
  <c r="J74" i="6"/>
  <c r="H74" i="6"/>
  <c r="G74" i="6"/>
  <c r="F74" i="6"/>
  <c r="E74" i="6"/>
  <c r="D74" i="6"/>
  <c r="I74" i="6" s="1"/>
  <c r="J73" i="6"/>
  <c r="H73" i="6"/>
  <c r="G73" i="6"/>
  <c r="F73" i="6"/>
  <c r="E73" i="6"/>
  <c r="D73" i="6"/>
  <c r="I73" i="6" s="1"/>
  <c r="J72" i="6"/>
  <c r="H72" i="6"/>
  <c r="G72" i="6"/>
  <c r="F72" i="6"/>
  <c r="E72" i="6"/>
  <c r="D72" i="6"/>
  <c r="I72" i="6" s="1"/>
  <c r="J71" i="6"/>
  <c r="H71" i="6"/>
  <c r="G71" i="6"/>
  <c r="F71" i="6"/>
  <c r="E71" i="6"/>
  <c r="D71" i="6"/>
  <c r="I71" i="6" s="1"/>
  <c r="J70" i="6"/>
  <c r="H70" i="6"/>
  <c r="G70" i="6"/>
  <c r="F70" i="6"/>
  <c r="E70" i="6"/>
  <c r="D70" i="6"/>
  <c r="I70" i="6" s="1"/>
  <c r="J69" i="6"/>
  <c r="H69" i="6"/>
  <c r="G69" i="6"/>
  <c r="F69" i="6"/>
  <c r="E69" i="6"/>
  <c r="D69" i="6"/>
  <c r="I69" i="6" s="1"/>
  <c r="J68" i="6"/>
  <c r="H68" i="6"/>
  <c r="G68" i="6"/>
  <c r="F68" i="6"/>
  <c r="E68" i="6"/>
  <c r="D68" i="6"/>
  <c r="I68" i="6" s="1"/>
  <c r="J67" i="6"/>
  <c r="H67" i="6"/>
  <c r="G67" i="6"/>
  <c r="F67" i="6"/>
  <c r="E67" i="6"/>
  <c r="D67" i="6"/>
  <c r="I67" i="6" s="1"/>
  <c r="J66" i="6"/>
  <c r="H66" i="6"/>
  <c r="G66" i="6"/>
  <c r="F66" i="6"/>
  <c r="E66" i="6"/>
  <c r="D66" i="6"/>
  <c r="I66" i="6" s="1"/>
  <c r="C63" i="6"/>
  <c r="J62" i="6"/>
  <c r="H62" i="6"/>
  <c r="G62" i="6"/>
  <c r="F62" i="6"/>
  <c r="E62" i="6"/>
  <c r="D62" i="6"/>
  <c r="I62" i="6" s="1"/>
  <c r="J61" i="6"/>
  <c r="H61" i="6"/>
  <c r="G61" i="6"/>
  <c r="F61" i="6"/>
  <c r="E61" i="6"/>
  <c r="D61" i="6"/>
  <c r="I61" i="6" s="1"/>
  <c r="J60" i="6"/>
  <c r="H60" i="6"/>
  <c r="G60" i="6"/>
  <c r="F60" i="6"/>
  <c r="E60" i="6"/>
  <c r="D60" i="6"/>
  <c r="I60" i="6" s="1"/>
  <c r="J59" i="6"/>
  <c r="H59" i="6"/>
  <c r="G59" i="6"/>
  <c r="F59" i="6"/>
  <c r="E59" i="6"/>
  <c r="D59" i="6"/>
  <c r="I59" i="6" s="1"/>
  <c r="J58" i="6"/>
  <c r="H58" i="6"/>
  <c r="G58" i="6"/>
  <c r="F58" i="6"/>
  <c r="E58" i="6"/>
  <c r="D58" i="6"/>
  <c r="I58" i="6" s="1"/>
  <c r="J57" i="6"/>
  <c r="H57" i="6"/>
  <c r="G57" i="6"/>
  <c r="F57" i="6"/>
  <c r="E57" i="6"/>
  <c r="D57" i="6"/>
  <c r="C53" i="6"/>
  <c r="J52" i="6"/>
  <c r="H52" i="6"/>
  <c r="G52" i="6"/>
  <c r="F52" i="6"/>
  <c r="E52" i="6"/>
  <c r="D52" i="6"/>
  <c r="I52" i="6" s="1"/>
  <c r="J51" i="6"/>
  <c r="H51" i="6"/>
  <c r="G51" i="6"/>
  <c r="F51" i="6"/>
  <c r="E51" i="6"/>
  <c r="D51" i="6"/>
  <c r="I51" i="6" s="1"/>
  <c r="J50" i="6"/>
  <c r="H50" i="6"/>
  <c r="G50" i="6"/>
  <c r="F50" i="6"/>
  <c r="E50" i="6"/>
  <c r="D50" i="6"/>
  <c r="I50" i="6" s="1"/>
  <c r="J49" i="6"/>
  <c r="H49" i="6"/>
  <c r="G49" i="6"/>
  <c r="F49" i="6"/>
  <c r="E49" i="6"/>
  <c r="D49" i="6"/>
  <c r="I49" i="6" s="1"/>
  <c r="J48" i="6"/>
  <c r="H48" i="6"/>
  <c r="G48" i="6"/>
  <c r="F48" i="6"/>
  <c r="E48" i="6"/>
  <c r="D48" i="6"/>
  <c r="I48" i="6" s="1"/>
  <c r="J47" i="6"/>
  <c r="H47" i="6"/>
  <c r="G47" i="6"/>
  <c r="F47" i="6"/>
  <c r="E47" i="6"/>
  <c r="D47" i="6"/>
  <c r="I47" i="6" s="1"/>
  <c r="J46" i="6"/>
  <c r="H46" i="6"/>
  <c r="G46" i="6"/>
  <c r="F46" i="6"/>
  <c r="E46" i="6"/>
  <c r="D46" i="6"/>
  <c r="I46" i="6" s="1"/>
  <c r="J45" i="6"/>
  <c r="H45" i="6"/>
  <c r="G45" i="6"/>
  <c r="F45" i="6"/>
  <c r="E45" i="6"/>
  <c r="D45" i="6"/>
  <c r="I45" i="6" s="1"/>
  <c r="J44" i="6"/>
  <c r="H44" i="6"/>
  <c r="G44" i="6"/>
  <c r="F44" i="6"/>
  <c r="E44" i="6"/>
  <c r="D44" i="6"/>
  <c r="I44" i="6" s="1"/>
  <c r="J43" i="6"/>
  <c r="H43" i="6"/>
  <c r="G43" i="6"/>
  <c r="F43" i="6"/>
  <c r="E43" i="6"/>
  <c r="D43" i="6"/>
  <c r="I43" i="6" s="1"/>
  <c r="J42" i="6"/>
  <c r="H42" i="6"/>
  <c r="G42" i="6"/>
  <c r="F42" i="6"/>
  <c r="E42" i="6"/>
  <c r="D42" i="6"/>
  <c r="I42" i="6" s="1"/>
  <c r="J41" i="6"/>
  <c r="H41" i="6"/>
  <c r="G41" i="6"/>
  <c r="F41" i="6"/>
  <c r="E41" i="6"/>
  <c r="D41" i="6"/>
  <c r="I41" i="6" s="1"/>
  <c r="J40" i="6"/>
  <c r="H40" i="6"/>
  <c r="G40" i="6"/>
  <c r="F40" i="6"/>
  <c r="E40" i="6"/>
  <c r="D40" i="6"/>
  <c r="I40" i="6" s="1"/>
  <c r="J39" i="6"/>
  <c r="H39" i="6"/>
  <c r="G39" i="6"/>
  <c r="F39" i="6"/>
  <c r="E39" i="6"/>
  <c r="D39" i="6"/>
  <c r="I39" i="6" s="1"/>
  <c r="J38" i="6"/>
  <c r="H38" i="6"/>
  <c r="G38" i="6"/>
  <c r="F38" i="6"/>
  <c r="E38" i="6"/>
  <c r="D38" i="6"/>
  <c r="I38" i="6" s="1"/>
  <c r="J37" i="6"/>
  <c r="H37" i="6"/>
  <c r="G37" i="6"/>
  <c r="F37" i="6"/>
  <c r="E37" i="6"/>
  <c r="D37" i="6"/>
  <c r="I37" i="6" s="1"/>
  <c r="J36" i="6"/>
  <c r="H36" i="6"/>
  <c r="G36" i="6"/>
  <c r="F36" i="6"/>
  <c r="E36" i="6"/>
  <c r="D36" i="6"/>
  <c r="C33" i="6"/>
  <c r="J32" i="6"/>
  <c r="H32" i="6"/>
  <c r="G32" i="6"/>
  <c r="F32" i="6"/>
  <c r="E32" i="6"/>
  <c r="D32" i="6"/>
  <c r="I32" i="6" s="1"/>
  <c r="J31" i="6"/>
  <c r="H31" i="6"/>
  <c r="G31" i="6"/>
  <c r="F31" i="6"/>
  <c r="E31" i="6"/>
  <c r="D31" i="6"/>
  <c r="I31" i="6" s="1"/>
  <c r="C28" i="6"/>
  <c r="J27" i="6"/>
  <c r="H27" i="6"/>
  <c r="G27" i="6"/>
  <c r="F27" i="6"/>
  <c r="E27" i="6"/>
  <c r="D27" i="6"/>
  <c r="I27" i="6" s="1"/>
  <c r="J26" i="6"/>
  <c r="H26" i="6"/>
  <c r="G26" i="6"/>
  <c r="F26" i="6"/>
  <c r="E26" i="6"/>
  <c r="D26" i="6"/>
  <c r="I26" i="6" s="1"/>
  <c r="J25" i="6"/>
  <c r="H25" i="6"/>
  <c r="G25" i="6"/>
  <c r="F25" i="6"/>
  <c r="E25" i="6"/>
  <c r="D25" i="6"/>
  <c r="I25" i="6" s="1"/>
  <c r="J23" i="6"/>
  <c r="H23" i="6"/>
  <c r="G23" i="6"/>
  <c r="F23" i="6"/>
  <c r="E23" i="6"/>
  <c r="D23" i="6"/>
  <c r="I23" i="6" s="1"/>
  <c r="J22" i="6"/>
  <c r="H22" i="6"/>
  <c r="G22" i="6"/>
  <c r="F22" i="6"/>
  <c r="E22" i="6"/>
  <c r="D22" i="6"/>
  <c r="I22" i="6" s="1"/>
  <c r="J21" i="6"/>
  <c r="H21" i="6"/>
  <c r="G21" i="6"/>
  <c r="F21" i="6"/>
  <c r="E21" i="6"/>
  <c r="D21" i="6"/>
  <c r="I21" i="6" s="1"/>
  <c r="J20" i="6"/>
  <c r="H20" i="6"/>
  <c r="G20" i="6"/>
  <c r="F20" i="6"/>
  <c r="E20" i="6"/>
  <c r="D20" i="6"/>
  <c r="I20" i="6" s="1"/>
  <c r="J19" i="6"/>
  <c r="H19" i="6"/>
  <c r="G19" i="6"/>
  <c r="F19" i="6"/>
  <c r="E19" i="6"/>
  <c r="D19" i="6"/>
  <c r="I19" i="6" s="1"/>
  <c r="J18" i="6"/>
  <c r="H18" i="6"/>
  <c r="G18" i="6"/>
  <c r="F18" i="6"/>
  <c r="E18" i="6"/>
  <c r="D18" i="6"/>
  <c r="I18" i="6" s="1"/>
  <c r="J17" i="6"/>
  <c r="H17" i="6"/>
  <c r="G17" i="6"/>
  <c r="F17" i="6"/>
  <c r="E17" i="6"/>
  <c r="D17" i="6"/>
  <c r="I17" i="6" s="1"/>
  <c r="J16" i="6"/>
  <c r="H16" i="6"/>
  <c r="G16" i="6"/>
  <c r="F16" i="6"/>
  <c r="E16" i="6"/>
  <c r="D16" i="6"/>
  <c r="I16" i="6" s="1"/>
  <c r="J15" i="6"/>
  <c r="H15" i="6"/>
  <c r="G15" i="6"/>
  <c r="F15" i="6"/>
  <c r="E15" i="6"/>
  <c r="D15" i="6"/>
  <c r="I15" i="6" s="1"/>
  <c r="J14" i="6"/>
  <c r="H14" i="6"/>
  <c r="G14" i="6"/>
  <c r="F14" i="6"/>
  <c r="E14" i="6"/>
  <c r="D14" i="6"/>
  <c r="I14" i="6" s="1"/>
  <c r="J13" i="6"/>
  <c r="H13" i="6"/>
  <c r="G13" i="6"/>
  <c r="F13" i="6"/>
  <c r="E13" i="6"/>
  <c r="D13" i="6"/>
  <c r="I13" i="6" s="1"/>
  <c r="J12" i="6"/>
  <c r="H12" i="6"/>
  <c r="G12" i="6"/>
  <c r="F12" i="6"/>
  <c r="E12" i="6"/>
  <c r="D12" i="6"/>
  <c r="J9" i="6"/>
  <c r="H9" i="6"/>
  <c r="G9" i="6"/>
  <c r="F9" i="6"/>
  <c r="E9" i="6"/>
  <c r="D9" i="6"/>
  <c r="I9" i="6" s="1"/>
  <c r="J7" i="6"/>
  <c r="H7" i="6"/>
  <c r="G7" i="6"/>
  <c r="F7" i="6"/>
  <c r="E7" i="6"/>
  <c r="D7" i="6"/>
  <c r="I7" i="6" s="1"/>
  <c r="J6" i="6"/>
  <c r="H6" i="6"/>
  <c r="G6" i="6"/>
  <c r="F6" i="6"/>
  <c r="E6" i="6"/>
  <c r="D6" i="6"/>
  <c r="G28" i="6" l="1"/>
  <c r="E33" i="6"/>
  <c r="H53" i="6"/>
  <c r="D53" i="6"/>
  <c r="H33" i="6"/>
  <c r="D63" i="6"/>
  <c r="H63" i="6"/>
  <c r="F28" i="6"/>
  <c r="H95" i="6"/>
  <c r="I95" i="6"/>
  <c r="I6" i="6"/>
  <c r="G33" i="6"/>
  <c r="E53" i="6"/>
  <c r="I36" i="6"/>
  <c r="I53" i="6" s="1"/>
  <c r="J63" i="6"/>
  <c r="G63" i="6"/>
  <c r="E95" i="6"/>
  <c r="J95" i="6"/>
  <c r="J33" i="6"/>
  <c r="F53" i="6"/>
  <c r="J53" i="6"/>
  <c r="F63" i="6"/>
  <c r="F95" i="6"/>
  <c r="E28" i="6"/>
  <c r="J28" i="6"/>
  <c r="H28" i="6"/>
  <c r="F33" i="6"/>
  <c r="G53" i="6"/>
  <c r="E63" i="6"/>
  <c r="G95" i="6"/>
  <c r="I28" i="6"/>
  <c r="I33" i="6"/>
  <c r="D28" i="6"/>
  <c r="I57" i="6"/>
  <c r="I63" i="6" s="1"/>
  <c r="D33" i="6"/>
  <c r="D95" i="6"/>
  <c r="I12" i="6"/>
</calcChain>
</file>

<file path=xl/sharedStrings.xml><?xml version="1.0" encoding="utf-8"?>
<sst xmlns="http://schemas.openxmlformats.org/spreadsheetml/2006/main" count="912" uniqueCount="217">
  <si>
    <t>PLAZA</t>
  </si>
  <si>
    <t>REFERENCIA EN TABULADOR</t>
  </si>
  <si>
    <t>NOMBRE</t>
  </si>
  <si>
    <t>SUELDO 2020</t>
  </si>
  <si>
    <t>SUELDO DIARIO</t>
  </si>
  <si>
    <t xml:space="preserve">SUELDO </t>
  </si>
  <si>
    <t>CANASTA BASICA</t>
  </si>
  <si>
    <t>BONO DE TRANSPORTE</t>
  </si>
  <si>
    <t>INCENTIVO A LA EFICIENCIA</t>
  </si>
  <si>
    <t xml:space="preserve">PRIMA.VACACIONAL </t>
  </si>
  <si>
    <t>AGUINALDO</t>
  </si>
  <si>
    <t>DIRECCION</t>
  </si>
  <si>
    <t xml:space="preserve">Dirección General </t>
  </si>
  <si>
    <t>Secretario C</t>
  </si>
  <si>
    <t>Esquivel Ortiz Stephanie Cesleste</t>
  </si>
  <si>
    <t xml:space="preserve">Asistente de Dirección </t>
  </si>
  <si>
    <t>Secretaria Ejecutiva A</t>
  </si>
  <si>
    <t>Silva Vizcarra Cynthia Araceli</t>
  </si>
  <si>
    <t>PRESIDENCIA</t>
  </si>
  <si>
    <t>Asistente Presidencia</t>
  </si>
  <si>
    <t>ADMINISTRACION</t>
  </si>
  <si>
    <t>Subdirección admva</t>
  </si>
  <si>
    <t>Entre Sub Director A y B</t>
  </si>
  <si>
    <t>Escalante Garcia Alejandro</t>
  </si>
  <si>
    <t>Contador General</t>
  </si>
  <si>
    <t>Coordinador A</t>
  </si>
  <si>
    <t>Tovar Servin Griselda</t>
  </si>
  <si>
    <t>Encargada de Egresos e Ingresos</t>
  </si>
  <si>
    <t>Encargada B</t>
  </si>
  <si>
    <t>Esquivel Santana Nayeli</t>
  </si>
  <si>
    <t>Recursos Humanos y Materiales</t>
  </si>
  <si>
    <t>Coordinador C</t>
  </si>
  <si>
    <t>Guzman Bejar Ana Karen</t>
  </si>
  <si>
    <t>Compras</t>
  </si>
  <si>
    <t>Encargado C</t>
  </si>
  <si>
    <t>Quevedo Ruiz Karina Mirella</t>
  </si>
  <si>
    <t>Recepcionista</t>
  </si>
  <si>
    <t>Quiñones Meda  Laura Janeth</t>
  </si>
  <si>
    <t xml:space="preserve">Encargado de Informatica y Transparencia </t>
  </si>
  <si>
    <t>Encargado B</t>
  </si>
  <si>
    <t>Pimentel Castillo Maybelline</t>
  </si>
  <si>
    <t>Intendencia</t>
  </si>
  <si>
    <t>Auxiliar de Mantenimiento</t>
  </si>
  <si>
    <t>Chavez Morales Petra</t>
  </si>
  <si>
    <t>Cajero Estacionamiento</t>
  </si>
  <si>
    <t>Cajero</t>
  </si>
  <si>
    <t>Mantenimiento</t>
  </si>
  <si>
    <t>RELACIONES PUBLICAS  Y COMUNICACIÓN SOCIAL</t>
  </si>
  <si>
    <t>Encargada de Relaciones Publicas</t>
  </si>
  <si>
    <t>Encargada de Comunicación Social</t>
  </si>
  <si>
    <t>Diseño</t>
  </si>
  <si>
    <t>Quevedo Ruiz Alicia Araceli</t>
  </si>
  <si>
    <t>SUBDIRECCION OPERATIVA</t>
  </si>
  <si>
    <t>Subdirector Operativo</t>
  </si>
  <si>
    <t>Romero Rios  Juana Julieta</t>
  </si>
  <si>
    <t>Auxiliar Administrativo Sub dir. Operativa</t>
  </si>
  <si>
    <t>Secretaria Administrativa A</t>
  </si>
  <si>
    <t>ASISTENCIA SOCIAL</t>
  </si>
  <si>
    <t>Encargada de Trabajo Social</t>
  </si>
  <si>
    <t>Rosa María Olmos Cerero</t>
  </si>
  <si>
    <t>Trabajadora Social</t>
  </si>
  <si>
    <t>Auxiliar Administrativo B</t>
  </si>
  <si>
    <t>Zea Ramirez Jessica</t>
  </si>
  <si>
    <t>Gonzalez Guzman Alejandra</t>
  </si>
  <si>
    <t>Encargada de Psicologia</t>
  </si>
  <si>
    <t>Valdez Reyes Yeudiel</t>
  </si>
  <si>
    <t>Psicólogo</t>
  </si>
  <si>
    <t>Psicologo</t>
  </si>
  <si>
    <t>Flores Caballero Carolina</t>
  </si>
  <si>
    <t>Crosthwaite Mundo Azaneth Sinay</t>
  </si>
  <si>
    <t>Felix Dominguez Deyce Abigahi</t>
  </si>
  <si>
    <t>Huerta Aguayo Victor Anuar</t>
  </si>
  <si>
    <t xml:space="preserve">Encargada de INAPAM </t>
  </si>
  <si>
    <t>De Leon Castañeda Vanessa</t>
  </si>
  <si>
    <t>Responsable At´n Grupos de Adulto Mayor</t>
  </si>
  <si>
    <t>Servidor Social</t>
  </si>
  <si>
    <t>Terrazas Perez Yuri Janeth</t>
  </si>
  <si>
    <t>Encargada de Violencia Intrafamiliar</t>
  </si>
  <si>
    <t>Gamez Parra Kassandra Margarita</t>
  </si>
  <si>
    <t>Encargada de Escuela para Padres</t>
  </si>
  <si>
    <t>Amelia Guadalupe Mejia Morales</t>
  </si>
  <si>
    <t>Encargado de At´n.  A grupos vulnerables</t>
  </si>
  <si>
    <t xml:space="preserve">Encargado B </t>
  </si>
  <si>
    <t>Santos Gumaro Lizarra Ledesma</t>
  </si>
  <si>
    <t>Chofer p/ discapacitado</t>
  </si>
  <si>
    <t>Adelaido Turrubiates Gonzalez</t>
  </si>
  <si>
    <t>Terapia Fisica</t>
  </si>
  <si>
    <t>Robles Frayre Maria Armida</t>
  </si>
  <si>
    <t>PROGRAMA ALIMENTARIO</t>
  </si>
  <si>
    <t>Encargada Programa Alimentario</t>
  </si>
  <si>
    <t>Jefe B</t>
  </si>
  <si>
    <t>Adriana Gerardo Franco</t>
  </si>
  <si>
    <t xml:space="preserve">Promotor </t>
  </si>
  <si>
    <t>Palacios Bustos Marco Antonio</t>
  </si>
  <si>
    <t>Blanca Estela Turrubiates Carreon</t>
  </si>
  <si>
    <t>Mendoza De La Riva Veronica</t>
  </si>
  <si>
    <t>Almacenista</t>
  </si>
  <si>
    <t>Chavez Casas Hector Hernan</t>
  </si>
  <si>
    <t>ESTANCIAS INFANTILES</t>
  </si>
  <si>
    <t>Encargada de Estancias Infantiles</t>
  </si>
  <si>
    <t>Administradora Estancia Leona Vicario</t>
  </si>
  <si>
    <t>Encargada C</t>
  </si>
  <si>
    <t>Alapizco Cavanillas Maria Fabiola</t>
  </si>
  <si>
    <t>Maestra Preescolar  1 y 2 Leona Vicario</t>
  </si>
  <si>
    <t>Valencia Guerrero Karla Gabriela</t>
  </si>
  <si>
    <t xml:space="preserve">Auxiliar de Maestra Preescolar </t>
  </si>
  <si>
    <t>Maestra Preescolar  3 Leona Vicario</t>
  </si>
  <si>
    <t>Lactantes y Maternal</t>
  </si>
  <si>
    <t>Cocinera</t>
  </si>
  <si>
    <t>Luna Centeno Angelica</t>
  </si>
  <si>
    <t>Administradora Estancia Reforma</t>
  </si>
  <si>
    <t>Ayala Llamas Sofia</t>
  </si>
  <si>
    <t>Maestra Preescolar  1</t>
  </si>
  <si>
    <t>Ramirez Valdez Karina Sarai</t>
  </si>
  <si>
    <t>Auxiliar de Maestra Preescolar</t>
  </si>
  <si>
    <t>Auxiliar de Guarderia</t>
  </si>
  <si>
    <t>Covarrubias Garcia Gabriela</t>
  </si>
  <si>
    <t>Maestra Preescolar 2</t>
  </si>
  <si>
    <t>Marmolejo Soto Monica</t>
  </si>
  <si>
    <t>Lopez Resendiz Carmen</t>
  </si>
  <si>
    <t xml:space="preserve">Maestra Preescolar  2b </t>
  </si>
  <si>
    <t>Ramirez Parra Clara Yanet</t>
  </si>
  <si>
    <t>Maestra Preescolar  3</t>
  </si>
  <si>
    <t>Maternal 1</t>
  </si>
  <si>
    <t>Perez Rodriguez Sylvia</t>
  </si>
  <si>
    <t>Auxiliar de Maternal 1</t>
  </si>
  <si>
    <t>Maternal 2</t>
  </si>
  <si>
    <t xml:space="preserve">Auxiliar de Maternal 2 </t>
  </si>
  <si>
    <t>Auxiliar de Cocina</t>
  </si>
  <si>
    <t>CENTROS INTEGRADORES DE BIENESTAR SOCIAL</t>
  </si>
  <si>
    <t>Encargada Centros Integradores de Bienestar Social</t>
  </si>
  <si>
    <t>Aguirre Antimo Karla Maria</t>
  </si>
  <si>
    <t xml:space="preserve">PRIMA.  VACACIONAL </t>
  </si>
  <si>
    <t>PLANTILLA 2020</t>
  </si>
  <si>
    <t>SUELDO 2021</t>
  </si>
  <si>
    <t>Rascon Campos Rosa Maria</t>
  </si>
  <si>
    <t>Huizar Orozco David Ricardo</t>
  </si>
  <si>
    <t>Felix Ramos Astrid Vianey</t>
  </si>
  <si>
    <t>Vacante</t>
  </si>
  <si>
    <t>Maldonado Ramirez Miguel</t>
  </si>
  <si>
    <t>Septimo Robledo Marco Antonio</t>
  </si>
  <si>
    <t>Espinoza Reyes Carmen Elizabeth</t>
  </si>
  <si>
    <t>Beltran Parra Gabriela Alexandra</t>
  </si>
  <si>
    <t>Creación</t>
  </si>
  <si>
    <t>Abogado Defensoria</t>
  </si>
  <si>
    <t>Terapeuta</t>
  </si>
  <si>
    <t>Estrada Robles Arturo</t>
  </si>
  <si>
    <t>Recepcionista UBR</t>
  </si>
  <si>
    <t>Turrubiates Carreon Blanca Estela</t>
  </si>
  <si>
    <t>Martinez Vazquez Rosa Maylin</t>
  </si>
  <si>
    <t>Escandon Ponce Karla Noemi</t>
  </si>
  <si>
    <t>Zamora Ponce Martha Maria</t>
  </si>
  <si>
    <t>Soltero Martínez Margarita</t>
  </si>
  <si>
    <t>Romero Cardenas  Yolo Xochitl</t>
  </si>
  <si>
    <t>Rizo Torres Melina Fernanda</t>
  </si>
  <si>
    <t>Sanchez Ortega Jessica Roxana</t>
  </si>
  <si>
    <t>Perez Ortega Laura Judith</t>
  </si>
  <si>
    <t>Aldaco Perea Jessica Alejandra</t>
  </si>
  <si>
    <t>Fregoso Roque Ana Paula</t>
  </si>
  <si>
    <t>Rivera Gonzalez Erika Guadalupe</t>
  </si>
  <si>
    <t>Andrade Espinoza Azucena</t>
  </si>
  <si>
    <t>Meza Lopez San Juana</t>
  </si>
  <si>
    <t>Valencia Lobera Fatima Itahy</t>
  </si>
  <si>
    <t>Ramírez Magaña Norma Angelica</t>
  </si>
  <si>
    <t>Sanchez Pacheco Vanessa Valentina</t>
  </si>
  <si>
    <t>Rangel Perez Delfina</t>
  </si>
  <si>
    <t>SUELDO MENSUAL 2021</t>
  </si>
  <si>
    <t>SUELDO MENSUAL 2022</t>
  </si>
  <si>
    <t>SUELDO</t>
  </si>
  <si>
    <t>PRIMA VACACIONAL</t>
  </si>
  <si>
    <t>DIRECTOR A</t>
  </si>
  <si>
    <t>Sub Director  B</t>
  </si>
  <si>
    <t>Jefe A</t>
  </si>
  <si>
    <t>Auxiliar administrativo A</t>
  </si>
  <si>
    <t>Encargado A</t>
  </si>
  <si>
    <t>Trabajador social</t>
  </si>
  <si>
    <t>Abogado C</t>
  </si>
  <si>
    <t xml:space="preserve">Chofer </t>
  </si>
  <si>
    <t>Promotor</t>
  </si>
  <si>
    <t>Cordinador E</t>
  </si>
  <si>
    <t>Administrador D</t>
  </si>
  <si>
    <t>Maestra Preescolar</t>
  </si>
  <si>
    <t>Auxiliar de Maestra</t>
  </si>
  <si>
    <t>Educadora Maternal</t>
  </si>
  <si>
    <t xml:space="preserve">Cocinera </t>
  </si>
  <si>
    <t>Auxiliar mantenimiento</t>
  </si>
  <si>
    <t>SUELDO MENSUAL 2023</t>
  </si>
  <si>
    <t xml:space="preserve">SUELDO MENSUAL </t>
  </si>
  <si>
    <t>Dirección</t>
  </si>
  <si>
    <t>Director A</t>
  </si>
  <si>
    <t>Total</t>
  </si>
  <si>
    <t>Presidencia</t>
  </si>
  <si>
    <t>Secretario Ejecutivo AA</t>
  </si>
  <si>
    <t>Administración</t>
  </si>
  <si>
    <t>Subidirectora Administrativa</t>
  </si>
  <si>
    <t>Subdirectora A</t>
  </si>
  <si>
    <t>Auxiliar de Subidrección Adva</t>
  </si>
  <si>
    <t>Abogada  C</t>
  </si>
  <si>
    <t>Encargada A</t>
  </si>
  <si>
    <t>Auxiliar adm de Recursos Humanos</t>
  </si>
  <si>
    <t>Auxiliar Administrativo A</t>
  </si>
  <si>
    <t>Comunicación</t>
  </si>
  <si>
    <t xml:space="preserve">Auxiliar de comunicación  </t>
  </si>
  <si>
    <t xml:space="preserve">SUBDIRECCION </t>
  </si>
  <si>
    <t>Operativo</t>
  </si>
  <si>
    <t>Subdirector A</t>
  </si>
  <si>
    <t>Auxiliar de Subdireccion Operativa</t>
  </si>
  <si>
    <t>Asistencia Social</t>
  </si>
  <si>
    <t xml:space="preserve">Abogada Auxiliar </t>
  </si>
  <si>
    <t>Abogada C</t>
  </si>
  <si>
    <t>SUBTOTAL</t>
  </si>
  <si>
    <t>Programa Alimentario</t>
  </si>
  <si>
    <t>Estancias Infantiles</t>
  </si>
  <si>
    <t>Educadora Preescolar 1</t>
  </si>
  <si>
    <t>Centros Comunitarios</t>
  </si>
  <si>
    <t>Aux Operativo Centros Integradores</t>
  </si>
  <si>
    <t>Chofer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</si>
</sst>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mbria"/>
      <family val="1"/>
    </font>
    <font>
      <sz val="10"/>
      <name val="Cambria"/>
      <family val="1"/>
    </font>
    <font>
      <sz val="10"/>
      <color theme="1" tint="4.9989318521683403E-2"/>
      <name val="Arial"/>
      <family val="2"/>
    </font>
    <font>
      <b/>
      <sz val="10"/>
      <color theme="1"/>
      <name val="Calibri"/>
      <family val="2"/>
      <scheme val="minor"/>
    </font>
    <font>
      <sz val="11"/>
      <color theme="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ADFD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3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/>
    <xf numFmtId="0" fontId="2" fillId="0" borderId="0" xfId="0" applyFont="1"/>
    <xf numFmtId="0" fontId="4" fillId="3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vertical="center"/>
    </xf>
    <xf numFmtId="4" fontId="4" fillId="0" borderId="1" xfId="1" applyNumberFormat="1" applyFont="1" applyBorder="1" applyAlignment="1">
      <alignment vertical="center"/>
    </xf>
    <xf numFmtId="4" fontId="0" fillId="0" borderId="0" xfId="0" applyNumberFormat="1"/>
    <xf numFmtId="0" fontId="4" fillId="3" borderId="0" xfId="1" applyFont="1" applyFill="1" applyAlignment="1">
      <alignment vertical="center"/>
    </xf>
    <xf numFmtId="0" fontId="5" fillId="3" borderId="0" xfId="1" applyFont="1" applyFill="1" applyAlignment="1">
      <alignment vertical="center"/>
    </xf>
    <xf numFmtId="4" fontId="0" fillId="0" borderId="1" xfId="0" applyNumberFormat="1" applyBorder="1"/>
    <xf numFmtId="0" fontId="4" fillId="0" borderId="1" xfId="1" applyFont="1" applyBorder="1" applyAlignment="1">
      <alignment vertical="center"/>
    </xf>
    <xf numFmtId="0" fontId="4" fillId="3" borderId="2" xfId="1" applyFont="1" applyFill="1" applyBorder="1" applyAlignment="1">
      <alignment vertical="center"/>
    </xf>
    <xf numFmtId="4" fontId="0" fillId="0" borderId="3" xfId="0" applyNumberFormat="1" applyBorder="1"/>
    <xf numFmtId="0" fontId="6" fillId="3" borderId="0" xfId="0" applyFont="1" applyFill="1" applyAlignment="1">
      <alignment vertical="center" wrapText="1"/>
    </xf>
    <xf numFmtId="0" fontId="4" fillId="0" borderId="3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4" fillId="3" borderId="1" xfId="1" applyFont="1" applyFill="1" applyBorder="1" applyAlignment="1">
      <alignment horizontal="lef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5" fillId="0" borderId="1" xfId="1" applyFont="1" applyBorder="1" applyAlignment="1">
      <alignment vertical="center"/>
    </xf>
    <xf numFmtId="0" fontId="6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4" fillId="4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0" fillId="5" borderId="1" xfId="0" applyFill="1" applyBorder="1" applyAlignment="1">
      <alignment horizontal="center"/>
    </xf>
    <xf numFmtId="0" fontId="2" fillId="5" borderId="1" xfId="0" applyFont="1" applyFill="1" applyBorder="1"/>
    <xf numFmtId="0" fontId="0" fillId="5" borderId="1" xfId="0" applyFill="1" applyBorder="1" applyAlignment="1">
      <alignment horizontal="center" wrapText="1"/>
    </xf>
    <xf numFmtId="0" fontId="2" fillId="5" borderId="1" xfId="0" applyFont="1" applyFill="1" applyBorder="1" applyAlignment="1">
      <alignment wrapText="1"/>
    </xf>
    <xf numFmtId="0" fontId="2" fillId="6" borderId="0" xfId="0" applyFont="1" applyFill="1"/>
    <xf numFmtId="4" fontId="4" fillId="6" borderId="1" xfId="1" applyNumberFormat="1" applyFont="1" applyFill="1" applyBorder="1" applyAlignment="1">
      <alignment vertical="center"/>
    </xf>
    <xf numFmtId="4" fontId="0" fillId="6" borderId="1" xfId="0" applyNumberFormat="1" applyFill="1" applyBorder="1"/>
    <xf numFmtId="4" fontId="0" fillId="6" borderId="0" xfId="0" applyNumberFormat="1" applyFill="1"/>
    <xf numFmtId="0" fontId="0" fillId="6" borderId="0" xfId="0" applyFill="1"/>
    <xf numFmtId="0" fontId="5" fillId="0" borderId="1" xfId="1" applyFont="1" applyBorder="1" applyAlignment="1">
      <alignment horizontal="center" vertical="center" wrapText="1"/>
    </xf>
    <xf numFmtId="4" fontId="0" fillId="6" borderId="3" xfId="0" applyNumberFormat="1" applyFill="1" applyBorder="1"/>
    <xf numFmtId="0" fontId="1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4" fontId="4" fillId="7" borderId="1" xfId="1" applyNumberFormat="1" applyFont="1" applyFill="1" applyBorder="1" applyAlignment="1">
      <alignment vertical="center"/>
    </xf>
    <xf numFmtId="4" fontId="4" fillId="0" borderId="6" xfId="1" applyNumberFormat="1" applyFont="1" applyBorder="1" applyAlignment="1">
      <alignment vertical="center"/>
    </xf>
    <xf numFmtId="4" fontId="0" fillId="6" borderId="1" xfId="0" applyNumberFormat="1" applyFill="1" applyBorder="1" applyAlignment="1">
      <alignment horizontal="right"/>
    </xf>
    <xf numFmtId="4" fontId="4" fillId="6" borderId="0" xfId="1" applyNumberFormat="1" applyFont="1" applyFill="1" applyAlignment="1">
      <alignment vertical="center"/>
    </xf>
    <xf numFmtId="4" fontId="0" fillId="7" borderId="3" xfId="0" applyNumberFormat="1" applyFill="1" applyBorder="1"/>
    <xf numFmtId="4" fontId="0" fillId="7" borderId="1" xfId="0" applyNumberFormat="1" applyFill="1" applyBorder="1"/>
    <xf numFmtId="4" fontId="0" fillId="0" borderId="1" xfId="0" applyNumberFormat="1" applyBorder="1" applyAlignment="1">
      <alignment horizontal="left"/>
    </xf>
    <xf numFmtId="4" fontId="0" fillId="7" borderId="1" xfId="0" applyNumberFormat="1" applyFill="1" applyBorder="1" applyAlignment="1">
      <alignment horizontal="right"/>
    </xf>
    <xf numFmtId="0" fontId="5" fillId="0" borderId="1" xfId="1" applyFont="1" applyBorder="1" applyAlignment="1">
      <alignment horizontal="left" vertical="center" wrapText="1"/>
    </xf>
    <xf numFmtId="4" fontId="0" fillId="6" borderId="1" xfId="0" applyNumberFormat="1" applyFill="1" applyBorder="1" applyAlignment="1">
      <alignment horizontal="left"/>
    </xf>
    <xf numFmtId="4" fontId="0" fillId="0" borderId="1" xfId="0" applyNumberFormat="1" applyBorder="1" applyAlignment="1">
      <alignment horizontal="right"/>
    </xf>
    <xf numFmtId="0" fontId="8" fillId="0" borderId="1" xfId="0" applyFont="1" applyBorder="1"/>
    <xf numFmtId="4" fontId="0" fillId="3" borderId="0" xfId="0" applyNumberFormat="1" applyFill="1"/>
    <xf numFmtId="0" fontId="0" fillId="3" borderId="0" xfId="0" applyFill="1"/>
    <xf numFmtId="4" fontId="8" fillId="0" borderId="1" xfId="0" applyNumberFormat="1" applyFont="1" applyBorder="1"/>
    <xf numFmtId="4" fontId="8" fillId="0" borderId="0" xfId="0" applyNumberFormat="1" applyFont="1"/>
  </cellXfs>
  <cellStyles count="2">
    <cellStyle name="Normal" xfId="0" builtinId="0"/>
    <cellStyle name="Normal 2" xfId="1" xr:uid="{BEAC6524-A3AC-4F7D-AE56-976C2B5301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64858-0FC0-420B-96C3-2622B9AAB6D5}">
  <dimension ref="A2:J98"/>
  <sheetViews>
    <sheetView workbookViewId="0">
      <selection activeCell="FC20" sqref="FC20"/>
    </sheetView>
  </sheetViews>
  <sheetFormatPr baseColWidth="10" defaultRowHeight="15" x14ac:dyDescent="0.25"/>
  <cols>
    <col min="1" max="1" width="31.28515625" customWidth="1"/>
    <col min="2" max="2" width="26" bestFit="1" customWidth="1"/>
    <col min="3" max="3" width="12.28515625" bestFit="1" customWidth="1"/>
    <col min="4" max="4" width="13" bestFit="1" customWidth="1"/>
    <col min="6" max="6" width="13.7109375" bestFit="1" customWidth="1"/>
    <col min="7" max="7" width="12.5703125" customWidth="1"/>
    <col min="8" max="8" width="16" customWidth="1"/>
    <col min="9" max="9" width="12.85546875" customWidth="1"/>
    <col min="10" max="10" width="10.7109375" customWidth="1"/>
  </cols>
  <sheetData>
    <row r="2" spans="1:10" x14ac:dyDescent="0.25">
      <c r="A2" t="s">
        <v>133</v>
      </c>
    </row>
    <row r="3" spans="1:10" ht="26.25" x14ac:dyDescent="0.25">
      <c r="A3" s="1" t="s">
        <v>0</v>
      </c>
      <c r="B3" s="1" t="s">
        <v>1</v>
      </c>
      <c r="C3" s="1" t="s">
        <v>3</v>
      </c>
      <c r="D3" s="25" t="s">
        <v>4</v>
      </c>
      <c r="E3" s="25" t="s">
        <v>5</v>
      </c>
      <c r="F3" s="25" t="s">
        <v>6</v>
      </c>
      <c r="G3" s="26" t="s">
        <v>7</v>
      </c>
      <c r="H3" s="26" t="s">
        <v>8</v>
      </c>
      <c r="I3" s="26" t="s">
        <v>132</v>
      </c>
      <c r="J3" s="25" t="s">
        <v>10</v>
      </c>
    </row>
    <row r="4" spans="1:10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x14ac:dyDescent="0.25">
      <c r="A5" s="24" t="s">
        <v>11</v>
      </c>
      <c r="B5" s="24"/>
      <c r="C5" s="24"/>
      <c r="D5" s="24"/>
      <c r="E5" s="24"/>
      <c r="F5" s="24"/>
      <c r="G5" s="24"/>
      <c r="H5" s="24"/>
      <c r="I5" s="24"/>
      <c r="J5" s="24"/>
    </row>
    <row r="6" spans="1:10" x14ac:dyDescent="0.25">
      <c r="A6" s="4" t="s">
        <v>12</v>
      </c>
      <c r="B6" s="4" t="s">
        <v>13</v>
      </c>
      <c r="C6" s="6">
        <v>34500</v>
      </c>
      <c r="D6" s="10">
        <f>C6/30</f>
        <v>1150</v>
      </c>
      <c r="E6" s="10">
        <f>C6*0.5*12</f>
        <v>207000</v>
      </c>
      <c r="F6" s="10">
        <f>C6*0.15*12</f>
        <v>62100</v>
      </c>
      <c r="G6" s="10">
        <f>C6*0.2*12</f>
        <v>82800</v>
      </c>
      <c r="H6" s="10">
        <f>C6*0.15*12</f>
        <v>62100</v>
      </c>
      <c r="I6" s="10">
        <f>D6*10*0.6</f>
        <v>6900</v>
      </c>
      <c r="J6" s="10">
        <f>C6*2</f>
        <v>69000</v>
      </c>
    </row>
    <row r="7" spans="1:10" x14ac:dyDescent="0.25">
      <c r="A7" s="4" t="s">
        <v>15</v>
      </c>
      <c r="B7" s="4" t="s">
        <v>16</v>
      </c>
      <c r="C7" s="6">
        <v>15000</v>
      </c>
      <c r="D7" s="10">
        <f>C7/30</f>
        <v>500</v>
      </c>
      <c r="E7" s="10">
        <f>C7*0.5*12</f>
        <v>90000</v>
      </c>
      <c r="F7" s="10">
        <f>C7*0.15*12</f>
        <v>27000</v>
      </c>
      <c r="G7" s="10">
        <f>C7*0.2*12</f>
        <v>36000</v>
      </c>
      <c r="H7" s="10">
        <f>C7*0.15*12</f>
        <v>27000</v>
      </c>
      <c r="I7" s="10">
        <f>D7*10*0.6</f>
        <v>3000</v>
      </c>
      <c r="J7" s="10">
        <f>C7*2</f>
        <v>30000</v>
      </c>
    </row>
    <row r="8" spans="1:10" x14ac:dyDescent="0.25">
      <c r="A8" s="24" t="s">
        <v>18</v>
      </c>
      <c r="B8" s="24"/>
      <c r="C8" s="24"/>
      <c r="D8" s="10"/>
      <c r="E8" s="10"/>
      <c r="F8" s="10"/>
      <c r="G8" s="10"/>
      <c r="H8" s="10"/>
      <c r="I8" s="10"/>
      <c r="J8" s="10"/>
    </row>
    <row r="9" spans="1:10" x14ac:dyDescent="0.25">
      <c r="A9" s="11" t="s">
        <v>19</v>
      </c>
      <c r="B9" s="11" t="s">
        <v>16</v>
      </c>
      <c r="C9" s="10">
        <v>15000</v>
      </c>
      <c r="D9" s="10">
        <f t="shared" ref="D9" si="0">C9/30</f>
        <v>500</v>
      </c>
      <c r="E9" s="10">
        <f>C9*0.5*12</f>
        <v>90000</v>
      </c>
      <c r="F9" s="10">
        <f>C9*0.15*12</f>
        <v>27000</v>
      </c>
      <c r="G9" s="10">
        <f>C9*0.2*12</f>
        <v>36000</v>
      </c>
      <c r="H9" s="10">
        <f>C9*0.15*12</f>
        <v>27000</v>
      </c>
      <c r="I9" s="10">
        <f>D9*10*0.6</f>
        <v>3000</v>
      </c>
      <c r="J9" s="10">
        <f>C9*2</f>
        <v>30000</v>
      </c>
    </row>
    <row r="10" spans="1:10" x14ac:dyDescent="0.25">
      <c r="A10" s="11"/>
      <c r="B10" s="11"/>
      <c r="C10" s="24"/>
      <c r="D10" s="10"/>
      <c r="E10" s="10"/>
      <c r="F10" s="10"/>
      <c r="G10" s="10"/>
      <c r="H10" s="10"/>
      <c r="I10" s="10"/>
      <c r="J10" s="10"/>
    </row>
    <row r="11" spans="1:10" x14ac:dyDescent="0.25">
      <c r="A11" s="24" t="s">
        <v>20</v>
      </c>
      <c r="B11" s="24"/>
      <c r="C11" s="24"/>
      <c r="D11" s="10"/>
      <c r="E11" s="10"/>
      <c r="F11" s="10"/>
      <c r="G11" s="10"/>
      <c r="H11" s="10"/>
      <c r="I11" s="10"/>
      <c r="J11" s="10"/>
    </row>
    <row r="12" spans="1:10" x14ac:dyDescent="0.25">
      <c r="A12" s="11" t="s">
        <v>21</v>
      </c>
      <c r="B12" s="11" t="s">
        <v>22</v>
      </c>
      <c r="C12" s="10">
        <v>25000</v>
      </c>
      <c r="D12" s="10">
        <f t="shared" ref="D12:D23" si="1">C12/30</f>
        <v>833.33333333333337</v>
      </c>
      <c r="E12" s="10">
        <f t="shared" ref="E12:E23" si="2">C12*0.5*12</f>
        <v>150000</v>
      </c>
      <c r="F12" s="10">
        <f t="shared" ref="F12:F23" si="3">C12*0.15*12</f>
        <v>45000</v>
      </c>
      <c r="G12" s="10">
        <f t="shared" ref="G12:G23" si="4">C12*0.2*12</f>
        <v>60000</v>
      </c>
      <c r="H12" s="10">
        <f t="shared" ref="H12:H23" si="5">C12*0.15*12</f>
        <v>45000</v>
      </c>
      <c r="I12" s="10">
        <f t="shared" ref="I12:I23" si="6">D12*10*0.6</f>
        <v>5000</v>
      </c>
      <c r="J12" s="10">
        <f t="shared" ref="J12:J23" si="7">C12*2</f>
        <v>50000</v>
      </c>
    </row>
    <row r="13" spans="1:10" x14ac:dyDescent="0.25">
      <c r="A13" s="11" t="s">
        <v>24</v>
      </c>
      <c r="B13" s="11" t="s">
        <v>25</v>
      </c>
      <c r="C13" s="10">
        <v>22000</v>
      </c>
      <c r="D13" s="10">
        <f>C13/30</f>
        <v>733.33333333333337</v>
      </c>
      <c r="E13" s="10">
        <f t="shared" si="2"/>
        <v>132000</v>
      </c>
      <c r="F13" s="10">
        <f t="shared" si="3"/>
        <v>39600</v>
      </c>
      <c r="G13" s="10">
        <f t="shared" si="4"/>
        <v>52800</v>
      </c>
      <c r="H13" s="10">
        <f t="shared" si="5"/>
        <v>39600</v>
      </c>
      <c r="I13" s="10">
        <f t="shared" si="6"/>
        <v>4400</v>
      </c>
      <c r="J13" s="10">
        <f t="shared" si="7"/>
        <v>44000</v>
      </c>
    </row>
    <row r="14" spans="1:10" x14ac:dyDescent="0.25">
      <c r="A14" s="21" t="s">
        <v>27</v>
      </c>
      <c r="B14" s="11" t="s">
        <v>28</v>
      </c>
      <c r="C14" s="10">
        <v>12500</v>
      </c>
      <c r="D14" s="10">
        <f>C14/30</f>
        <v>416.66666666666669</v>
      </c>
      <c r="E14" s="10">
        <f t="shared" si="2"/>
        <v>75000</v>
      </c>
      <c r="F14" s="10">
        <f t="shared" si="3"/>
        <v>22500</v>
      </c>
      <c r="G14" s="10">
        <f t="shared" si="4"/>
        <v>30000</v>
      </c>
      <c r="H14" s="10">
        <f t="shared" si="5"/>
        <v>22500</v>
      </c>
      <c r="I14" s="10">
        <f t="shared" si="6"/>
        <v>2500</v>
      </c>
      <c r="J14" s="10">
        <f t="shared" si="7"/>
        <v>25000</v>
      </c>
    </row>
    <row r="15" spans="1:10" x14ac:dyDescent="0.25">
      <c r="A15" s="21" t="s">
        <v>30</v>
      </c>
      <c r="B15" s="21" t="s">
        <v>31</v>
      </c>
      <c r="C15" s="10">
        <v>18000</v>
      </c>
      <c r="D15" s="10">
        <f t="shared" ref="D15:D16" si="8">C15/30</f>
        <v>600</v>
      </c>
      <c r="E15" s="10">
        <f t="shared" si="2"/>
        <v>108000</v>
      </c>
      <c r="F15" s="10">
        <f t="shared" si="3"/>
        <v>32400</v>
      </c>
      <c r="G15" s="10">
        <f t="shared" si="4"/>
        <v>43200</v>
      </c>
      <c r="H15" s="10">
        <f t="shared" si="5"/>
        <v>32400</v>
      </c>
      <c r="I15" s="10">
        <f t="shared" si="6"/>
        <v>3600</v>
      </c>
      <c r="J15" s="10">
        <f t="shared" si="7"/>
        <v>36000</v>
      </c>
    </row>
    <row r="16" spans="1:10" x14ac:dyDescent="0.25">
      <c r="A16" s="11" t="s">
        <v>33</v>
      </c>
      <c r="B16" s="11" t="s">
        <v>34</v>
      </c>
      <c r="C16" s="10">
        <v>9000</v>
      </c>
      <c r="D16" s="10">
        <f t="shared" si="8"/>
        <v>300</v>
      </c>
      <c r="E16" s="10">
        <f t="shared" si="2"/>
        <v>54000</v>
      </c>
      <c r="F16" s="10">
        <f t="shared" si="3"/>
        <v>16200</v>
      </c>
      <c r="G16" s="10">
        <f t="shared" si="4"/>
        <v>21600</v>
      </c>
      <c r="H16" s="10">
        <f t="shared" si="5"/>
        <v>16200</v>
      </c>
      <c r="I16" s="10">
        <f t="shared" si="6"/>
        <v>1800</v>
      </c>
      <c r="J16" s="10">
        <f t="shared" si="7"/>
        <v>18000</v>
      </c>
    </row>
    <row r="17" spans="1:10" x14ac:dyDescent="0.25">
      <c r="A17" s="11" t="s">
        <v>36</v>
      </c>
      <c r="B17" s="11" t="s">
        <v>36</v>
      </c>
      <c r="C17" s="10">
        <v>7000</v>
      </c>
      <c r="D17" s="10">
        <f t="shared" si="1"/>
        <v>233.33333333333334</v>
      </c>
      <c r="E17" s="10">
        <f t="shared" si="2"/>
        <v>42000</v>
      </c>
      <c r="F17" s="10">
        <f t="shared" si="3"/>
        <v>12600</v>
      </c>
      <c r="G17" s="10">
        <f t="shared" si="4"/>
        <v>16800</v>
      </c>
      <c r="H17" s="10">
        <f t="shared" si="5"/>
        <v>12600</v>
      </c>
      <c r="I17" s="10">
        <f t="shared" si="6"/>
        <v>1400</v>
      </c>
      <c r="J17" s="10">
        <f t="shared" si="7"/>
        <v>14000</v>
      </c>
    </row>
    <row r="18" spans="1:10" x14ac:dyDescent="0.25">
      <c r="A18" s="11" t="s">
        <v>36</v>
      </c>
      <c r="B18" s="11"/>
      <c r="C18" s="10">
        <v>7000</v>
      </c>
      <c r="D18" s="10">
        <f t="shared" si="1"/>
        <v>233.33333333333334</v>
      </c>
      <c r="E18" s="10">
        <f t="shared" si="2"/>
        <v>42000</v>
      </c>
      <c r="F18" s="10">
        <f t="shared" si="3"/>
        <v>12600</v>
      </c>
      <c r="G18" s="10">
        <f t="shared" si="4"/>
        <v>16800</v>
      </c>
      <c r="H18" s="10">
        <f t="shared" si="5"/>
        <v>12600</v>
      </c>
      <c r="I18" s="10">
        <f t="shared" si="6"/>
        <v>1400</v>
      </c>
      <c r="J18" s="10">
        <f t="shared" si="7"/>
        <v>14000</v>
      </c>
    </row>
    <row r="19" spans="1:10" ht="28.5" x14ac:dyDescent="0.25">
      <c r="A19" s="21" t="s">
        <v>38</v>
      </c>
      <c r="B19" s="11" t="s">
        <v>39</v>
      </c>
      <c r="C19" s="10">
        <v>12500</v>
      </c>
      <c r="D19" s="10">
        <f t="shared" si="1"/>
        <v>416.66666666666669</v>
      </c>
      <c r="E19" s="10">
        <f t="shared" si="2"/>
        <v>75000</v>
      </c>
      <c r="F19" s="10">
        <f t="shared" si="3"/>
        <v>22500</v>
      </c>
      <c r="G19" s="10">
        <f t="shared" si="4"/>
        <v>30000</v>
      </c>
      <c r="H19" s="10">
        <f t="shared" si="5"/>
        <v>22500</v>
      </c>
      <c r="I19" s="10">
        <f t="shared" si="6"/>
        <v>2500</v>
      </c>
      <c r="J19" s="10">
        <f t="shared" si="7"/>
        <v>25000</v>
      </c>
    </row>
    <row r="20" spans="1:10" x14ac:dyDescent="0.25">
      <c r="A20" s="11" t="s">
        <v>41</v>
      </c>
      <c r="B20" s="11" t="s">
        <v>42</v>
      </c>
      <c r="C20" s="10">
        <v>7000</v>
      </c>
      <c r="D20" s="10">
        <f t="shared" si="1"/>
        <v>233.33333333333334</v>
      </c>
      <c r="E20" s="10">
        <f t="shared" si="2"/>
        <v>42000</v>
      </c>
      <c r="F20" s="10">
        <f t="shared" si="3"/>
        <v>12600</v>
      </c>
      <c r="G20" s="10">
        <f t="shared" si="4"/>
        <v>16800</v>
      </c>
      <c r="H20" s="10">
        <f t="shared" si="5"/>
        <v>12600</v>
      </c>
      <c r="I20" s="10">
        <f t="shared" si="6"/>
        <v>1400</v>
      </c>
      <c r="J20" s="10">
        <f t="shared" si="7"/>
        <v>14000</v>
      </c>
    </row>
    <row r="21" spans="1:10" x14ac:dyDescent="0.25">
      <c r="A21" s="11" t="s">
        <v>44</v>
      </c>
      <c r="B21" s="11" t="s">
        <v>45</v>
      </c>
      <c r="C21" s="10">
        <v>6000</v>
      </c>
      <c r="D21" s="10">
        <f t="shared" si="1"/>
        <v>200</v>
      </c>
      <c r="E21" s="10">
        <f t="shared" si="2"/>
        <v>36000</v>
      </c>
      <c r="F21" s="10">
        <f t="shared" si="3"/>
        <v>10800</v>
      </c>
      <c r="G21" s="10">
        <f t="shared" si="4"/>
        <v>14400</v>
      </c>
      <c r="H21" s="10">
        <f t="shared" si="5"/>
        <v>10800</v>
      </c>
      <c r="I21" s="10">
        <f t="shared" si="6"/>
        <v>1200</v>
      </c>
      <c r="J21" s="10">
        <f t="shared" si="7"/>
        <v>12000</v>
      </c>
    </row>
    <row r="22" spans="1:10" x14ac:dyDescent="0.25">
      <c r="A22" s="11" t="s">
        <v>44</v>
      </c>
      <c r="B22" s="11" t="s">
        <v>45</v>
      </c>
      <c r="C22" s="10">
        <v>6000</v>
      </c>
      <c r="D22" s="10">
        <f t="shared" si="1"/>
        <v>200</v>
      </c>
      <c r="E22" s="10">
        <f t="shared" si="2"/>
        <v>36000</v>
      </c>
      <c r="F22" s="10">
        <f t="shared" si="3"/>
        <v>10800</v>
      </c>
      <c r="G22" s="10">
        <f t="shared" si="4"/>
        <v>14400</v>
      </c>
      <c r="H22" s="10">
        <f t="shared" si="5"/>
        <v>10800</v>
      </c>
      <c r="I22" s="10">
        <f t="shared" si="6"/>
        <v>1200</v>
      </c>
      <c r="J22" s="10">
        <f t="shared" si="7"/>
        <v>12000</v>
      </c>
    </row>
    <row r="23" spans="1:10" x14ac:dyDescent="0.25">
      <c r="A23" s="11" t="s">
        <v>46</v>
      </c>
      <c r="B23" s="11" t="s">
        <v>42</v>
      </c>
      <c r="C23" s="10">
        <v>8000</v>
      </c>
      <c r="D23" s="10">
        <f t="shared" si="1"/>
        <v>266.66666666666669</v>
      </c>
      <c r="E23" s="10">
        <f t="shared" si="2"/>
        <v>48000</v>
      </c>
      <c r="F23" s="10">
        <f t="shared" si="3"/>
        <v>14400</v>
      </c>
      <c r="G23" s="10">
        <f t="shared" si="4"/>
        <v>19200</v>
      </c>
      <c r="H23" s="10">
        <f t="shared" si="5"/>
        <v>14400</v>
      </c>
      <c r="I23" s="10">
        <f t="shared" si="6"/>
        <v>1600.0000000000002</v>
      </c>
      <c r="J23" s="10">
        <f t="shared" si="7"/>
        <v>16000</v>
      </c>
    </row>
    <row r="24" spans="1:10" x14ac:dyDescent="0.25">
      <c r="A24" s="11" t="s">
        <v>47</v>
      </c>
      <c r="B24" s="11"/>
      <c r="C24" s="24"/>
      <c r="D24" s="10"/>
      <c r="E24" s="10"/>
      <c r="F24" s="10"/>
      <c r="G24" s="10"/>
      <c r="H24" s="10"/>
      <c r="I24" s="10"/>
      <c r="J24" s="10"/>
    </row>
    <row r="25" spans="1:10" x14ac:dyDescent="0.25">
      <c r="A25" s="11" t="s">
        <v>48</v>
      </c>
      <c r="B25" s="11"/>
      <c r="C25" s="10">
        <v>12500</v>
      </c>
      <c r="D25" s="10">
        <f t="shared" ref="D25:D27" si="9">C25/30</f>
        <v>416.66666666666669</v>
      </c>
      <c r="E25" s="10">
        <f>C25*0.5*12</f>
        <v>75000</v>
      </c>
      <c r="F25" s="10">
        <f>C25*0.15*12</f>
        <v>22500</v>
      </c>
      <c r="G25" s="10">
        <f>C25*0.2*12</f>
        <v>30000</v>
      </c>
      <c r="H25" s="10">
        <f>C25*0.15*12</f>
        <v>22500</v>
      </c>
      <c r="I25" s="10">
        <f>D25*10*0.6</f>
        <v>2500</v>
      </c>
      <c r="J25" s="10">
        <f>C25*2</f>
        <v>25000</v>
      </c>
    </row>
    <row r="26" spans="1:10" x14ac:dyDescent="0.25">
      <c r="A26" s="11" t="s">
        <v>49</v>
      </c>
      <c r="B26" s="11" t="s">
        <v>39</v>
      </c>
      <c r="C26" s="10">
        <v>12500</v>
      </c>
      <c r="D26" s="10">
        <f t="shared" si="9"/>
        <v>416.66666666666669</v>
      </c>
      <c r="E26" s="10">
        <f>C26*0.5*12</f>
        <v>75000</v>
      </c>
      <c r="F26" s="10">
        <f>C26*0.15*12</f>
        <v>22500</v>
      </c>
      <c r="G26" s="10">
        <f>C26*0.2*12</f>
        <v>30000</v>
      </c>
      <c r="H26" s="10">
        <f>C26*0.15*12</f>
        <v>22500</v>
      </c>
      <c r="I26" s="10">
        <f>D26*10*0.6</f>
        <v>2500</v>
      </c>
      <c r="J26" s="10">
        <f>C26*2</f>
        <v>25000</v>
      </c>
    </row>
    <row r="27" spans="1:10" x14ac:dyDescent="0.25">
      <c r="A27" s="11" t="s">
        <v>50</v>
      </c>
      <c r="B27" s="11" t="s">
        <v>34</v>
      </c>
      <c r="C27" s="10">
        <v>10000</v>
      </c>
      <c r="D27" s="10">
        <f t="shared" si="9"/>
        <v>333.33333333333331</v>
      </c>
      <c r="E27" s="10">
        <f>C27*0.5*12</f>
        <v>60000</v>
      </c>
      <c r="F27" s="10">
        <f>C27*0.15*12</f>
        <v>18000</v>
      </c>
      <c r="G27" s="10">
        <f>C27*0.2*12</f>
        <v>24000</v>
      </c>
      <c r="H27" s="10">
        <f>C27*0.15*12</f>
        <v>18000</v>
      </c>
      <c r="I27" s="10">
        <f>D27*10*0.6</f>
        <v>1999.9999999999998</v>
      </c>
      <c r="J27" s="10">
        <f>C27*2</f>
        <v>20000</v>
      </c>
    </row>
    <row r="28" spans="1:10" x14ac:dyDescent="0.25">
      <c r="A28" s="11"/>
      <c r="B28" s="11"/>
      <c r="C28" s="10">
        <f>SUM(C25:C27)</f>
        <v>35000</v>
      </c>
      <c r="D28" s="10">
        <f t="shared" ref="D28:J28" si="10">SUM(D25:D27)</f>
        <v>1166.6666666666667</v>
      </c>
      <c r="E28" s="10">
        <f t="shared" si="10"/>
        <v>210000</v>
      </c>
      <c r="F28" s="10">
        <f t="shared" si="10"/>
        <v>63000</v>
      </c>
      <c r="G28" s="10">
        <f t="shared" si="10"/>
        <v>84000</v>
      </c>
      <c r="H28" s="10">
        <f t="shared" si="10"/>
        <v>63000</v>
      </c>
      <c r="I28" s="10">
        <f t="shared" si="10"/>
        <v>7000</v>
      </c>
      <c r="J28" s="10">
        <f t="shared" si="10"/>
        <v>70000</v>
      </c>
    </row>
    <row r="29" spans="1:10" x14ac:dyDescent="0.25">
      <c r="A29" s="11"/>
      <c r="B29" s="11"/>
      <c r="C29" s="10"/>
      <c r="D29" s="10"/>
      <c r="E29" s="10"/>
      <c r="F29" s="10"/>
      <c r="G29" s="10"/>
      <c r="H29" s="10"/>
      <c r="I29" s="10"/>
      <c r="J29" s="10"/>
    </row>
    <row r="30" spans="1:10" x14ac:dyDescent="0.25">
      <c r="A30" s="11" t="s">
        <v>52</v>
      </c>
      <c r="B30" s="11"/>
      <c r="C30" s="24"/>
      <c r="D30" s="10"/>
      <c r="E30" s="10"/>
      <c r="F30" s="10"/>
      <c r="G30" s="10"/>
      <c r="H30" s="10"/>
      <c r="I30" s="10"/>
      <c r="J30" s="10"/>
    </row>
    <row r="31" spans="1:10" x14ac:dyDescent="0.25">
      <c r="A31" s="11" t="s">
        <v>53</v>
      </c>
      <c r="B31" s="11" t="s">
        <v>22</v>
      </c>
      <c r="C31" s="10">
        <v>25000</v>
      </c>
      <c r="D31" s="10">
        <f t="shared" ref="D31:D32" si="11">C31/30</f>
        <v>833.33333333333337</v>
      </c>
      <c r="E31" s="10">
        <f>C31*0.5*12</f>
        <v>150000</v>
      </c>
      <c r="F31" s="10">
        <f>C31*0.15*12</f>
        <v>45000</v>
      </c>
      <c r="G31" s="10">
        <f>C31*0.2*12</f>
        <v>60000</v>
      </c>
      <c r="H31" s="10">
        <f>C31*0.15*12</f>
        <v>45000</v>
      </c>
      <c r="I31" s="10">
        <f>D31*10*0.6</f>
        <v>5000</v>
      </c>
      <c r="J31" s="10">
        <f>C31*2</f>
        <v>50000</v>
      </c>
    </row>
    <row r="32" spans="1:10" x14ac:dyDescent="0.25">
      <c r="A32" s="11" t="s">
        <v>55</v>
      </c>
      <c r="B32" s="11" t="s">
        <v>56</v>
      </c>
      <c r="C32" s="10">
        <v>10000</v>
      </c>
      <c r="D32" s="10">
        <f t="shared" si="11"/>
        <v>333.33333333333331</v>
      </c>
      <c r="E32" s="10">
        <f>C32*0.5*12</f>
        <v>60000</v>
      </c>
      <c r="F32" s="10">
        <f>C32*0.15*12</f>
        <v>18000</v>
      </c>
      <c r="G32" s="10">
        <f>C32*0.2*12</f>
        <v>24000</v>
      </c>
      <c r="H32" s="10">
        <f>C32*0.15*12</f>
        <v>18000</v>
      </c>
      <c r="I32" s="10">
        <f>D32*10*0.6</f>
        <v>1999.9999999999998</v>
      </c>
      <c r="J32" s="10">
        <f>C32*2</f>
        <v>20000</v>
      </c>
    </row>
    <row r="33" spans="1:10" x14ac:dyDescent="0.25">
      <c r="A33" s="11"/>
      <c r="B33" s="11"/>
      <c r="C33" s="10">
        <f>SUM(C31:C32)</f>
        <v>35000</v>
      </c>
      <c r="D33" s="10">
        <f t="shared" ref="D33:J33" si="12">SUM(D31:D32)</f>
        <v>1166.6666666666667</v>
      </c>
      <c r="E33" s="10">
        <f t="shared" si="12"/>
        <v>210000</v>
      </c>
      <c r="F33" s="10">
        <f t="shared" si="12"/>
        <v>63000</v>
      </c>
      <c r="G33" s="10">
        <f t="shared" si="12"/>
        <v>84000</v>
      </c>
      <c r="H33" s="10">
        <f t="shared" si="12"/>
        <v>63000</v>
      </c>
      <c r="I33" s="10">
        <f t="shared" si="12"/>
        <v>7000</v>
      </c>
      <c r="J33" s="10">
        <f t="shared" si="12"/>
        <v>70000</v>
      </c>
    </row>
    <row r="34" spans="1:10" x14ac:dyDescent="0.25">
      <c r="A34" s="11"/>
      <c r="B34" s="11"/>
      <c r="C34" s="10"/>
      <c r="D34" s="10"/>
      <c r="E34" s="10"/>
      <c r="F34" s="10"/>
      <c r="G34" s="10"/>
      <c r="H34" s="10"/>
      <c r="I34" s="10"/>
      <c r="J34" s="10"/>
    </row>
    <row r="35" spans="1:10" x14ac:dyDescent="0.25">
      <c r="A35" s="11" t="s">
        <v>57</v>
      </c>
      <c r="B35" s="11"/>
      <c r="C35" s="10"/>
      <c r="D35" s="10"/>
      <c r="E35" s="10"/>
      <c r="F35" s="10"/>
      <c r="G35" s="10"/>
      <c r="H35" s="10"/>
      <c r="I35" s="10"/>
      <c r="J35" s="10"/>
    </row>
    <row r="36" spans="1:10" x14ac:dyDescent="0.25">
      <c r="A36" s="11" t="s">
        <v>58</v>
      </c>
      <c r="B36" s="11" t="s">
        <v>39</v>
      </c>
      <c r="C36" s="10">
        <v>12500</v>
      </c>
      <c r="D36" s="10">
        <f t="shared" ref="D36:D52" si="13">C36/30</f>
        <v>416.66666666666669</v>
      </c>
      <c r="E36" s="10">
        <f t="shared" ref="E36:E52" si="14">C36*0.5*12</f>
        <v>75000</v>
      </c>
      <c r="F36" s="10">
        <f t="shared" ref="F36:F52" si="15">C36*0.15*12</f>
        <v>22500</v>
      </c>
      <c r="G36" s="10">
        <f t="shared" ref="G36:G52" si="16">C36*0.2*12</f>
        <v>30000</v>
      </c>
      <c r="H36" s="10">
        <f t="shared" ref="H36:H52" si="17">C36*0.15*12</f>
        <v>22500</v>
      </c>
      <c r="I36" s="10">
        <f>D36*34*0.6</f>
        <v>8500</v>
      </c>
      <c r="J36" s="10">
        <f t="shared" ref="J36:J52" si="18">C36*2</f>
        <v>25000</v>
      </c>
    </row>
    <row r="37" spans="1:10" x14ac:dyDescent="0.25">
      <c r="A37" s="11" t="s">
        <v>60</v>
      </c>
      <c r="B37" s="11" t="s">
        <v>61</v>
      </c>
      <c r="C37" s="10">
        <v>8000</v>
      </c>
      <c r="D37" s="10">
        <f t="shared" si="13"/>
        <v>266.66666666666669</v>
      </c>
      <c r="E37" s="10">
        <f t="shared" si="14"/>
        <v>48000</v>
      </c>
      <c r="F37" s="10">
        <f t="shared" si="15"/>
        <v>14400</v>
      </c>
      <c r="G37" s="10">
        <f t="shared" si="16"/>
        <v>19200</v>
      </c>
      <c r="H37" s="10">
        <f t="shared" si="17"/>
        <v>14400</v>
      </c>
      <c r="I37" s="10">
        <f t="shared" ref="I37:I52" si="19">D37*10*0.6</f>
        <v>1600.0000000000002</v>
      </c>
      <c r="J37" s="10">
        <f t="shared" si="18"/>
        <v>16000</v>
      </c>
    </row>
    <row r="38" spans="1:10" x14ac:dyDescent="0.25">
      <c r="A38" s="11" t="s">
        <v>60</v>
      </c>
      <c r="B38" s="11" t="s">
        <v>61</v>
      </c>
      <c r="C38" s="10">
        <v>8000</v>
      </c>
      <c r="D38" s="10">
        <f t="shared" si="13"/>
        <v>266.66666666666669</v>
      </c>
      <c r="E38" s="10">
        <f t="shared" si="14"/>
        <v>48000</v>
      </c>
      <c r="F38" s="10">
        <f t="shared" si="15"/>
        <v>14400</v>
      </c>
      <c r="G38" s="10">
        <f t="shared" si="16"/>
        <v>19200</v>
      </c>
      <c r="H38" s="10">
        <f t="shared" si="17"/>
        <v>14400</v>
      </c>
      <c r="I38" s="10">
        <f t="shared" si="19"/>
        <v>1600.0000000000002</v>
      </c>
      <c r="J38" s="10">
        <f t="shared" si="18"/>
        <v>16000</v>
      </c>
    </row>
    <row r="39" spans="1:10" x14ac:dyDescent="0.25">
      <c r="A39" s="11" t="s">
        <v>64</v>
      </c>
      <c r="B39" s="11" t="s">
        <v>39</v>
      </c>
      <c r="C39" s="10">
        <v>12500</v>
      </c>
      <c r="D39" s="10">
        <f t="shared" si="13"/>
        <v>416.66666666666669</v>
      </c>
      <c r="E39" s="10">
        <f t="shared" si="14"/>
        <v>75000</v>
      </c>
      <c r="F39" s="10">
        <f t="shared" si="15"/>
        <v>22500</v>
      </c>
      <c r="G39" s="10">
        <f t="shared" si="16"/>
        <v>30000</v>
      </c>
      <c r="H39" s="10">
        <f t="shared" si="17"/>
        <v>22500</v>
      </c>
      <c r="I39" s="10">
        <f t="shared" si="19"/>
        <v>2500</v>
      </c>
      <c r="J39" s="10">
        <f t="shared" si="18"/>
        <v>25000</v>
      </c>
    </row>
    <row r="40" spans="1:10" x14ac:dyDescent="0.25">
      <c r="A40" s="11" t="s">
        <v>66</v>
      </c>
      <c r="B40" s="11" t="s">
        <v>67</v>
      </c>
      <c r="C40" s="10">
        <v>9000</v>
      </c>
      <c r="D40" s="10">
        <f t="shared" si="13"/>
        <v>300</v>
      </c>
      <c r="E40" s="10">
        <f t="shared" si="14"/>
        <v>54000</v>
      </c>
      <c r="F40" s="10">
        <f t="shared" si="15"/>
        <v>16200</v>
      </c>
      <c r="G40" s="10">
        <f t="shared" si="16"/>
        <v>21600</v>
      </c>
      <c r="H40" s="10">
        <f t="shared" si="17"/>
        <v>16200</v>
      </c>
      <c r="I40" s="10">
        <f t="shared" si="19"/>
        <v>1800</v>
      </c>
      <c r="J40" s="10">
        <f t="shared" si="18"/>
        <v>18000</v>
      </c>
    </row>
    <row r="41" spans="1:10" x14ac:dyDescent="0.25">
      <c r="A41" s="11" t="s">
        <v>66</v>
      </c>
      <c r="B41" s="11" t="s">
        <v>67</v>
      </c>
      <c r="C41" s="10">
        <v>9000</v>
      </c>
      <c r="D41" s="10">
        <f t="shared" si="13"/>
        <v>300</v>
      </c>
      <c r="E41" s="10">
        <f t="shared" si="14"/>
        <v>54000</v>
      </c>
      <c r="F41" s="10">
        <f t="shared" si="15"/>
        <v>16200</v>
      </c>
      <c r="G41" s="10">
        <f t="shared" si="16"/>
        <v>21600</v>
      </c>
      <c r="H41" s="10">
        <f t="shared" si="17"/>
        <v>16200</v>
      </c>
      <c r="I41" s="10">
        <f t="shared" si="19"/>
        <v>1800</v>
      </c>
      <c r="J41" s="10">
        <f t="shared" si="18"/>
        <v>18000</v>
      </c>
    </row>
    <row r="42" spans="1:10" x14ac:dyDescent="0.25">
      <c r="A42" s="11" t="s">
        <v>66</v>
      </c>
      <c r="B42" s="11" t="s">
        <v>67</v>
      </c>
      <c r="C42" s="10">
        <v>9000</v>
      </c>
      <c r="D42" s="10">
        <f t="shared" si="13"/>
        <v>300</v>
      </c>
      <c r="E42" s="10">
        <f t="shared" si="14"/>
        <v>54000</v>
      </c>
      <c r="F42" s="10">
        <f t="shared" si="15"/>
        <v>16200</v>
      </c>
      <c r="G42" s="10">
        <f t="shared" si="16"/>
        <v>21600</v>
      </c>
      <c r="H42" s="10">
        <f t="shared" si="17"/>
        <v>16200</v>
      </c>
      <c r="I42" s="10">
        <f t="shared" si="19"/>
        <v>1800</v>
      </c>
      <c r="J42" s="10">
        <f t="shared" si="18"/>
        <v>18000</v>
      </c>
    </row>
    <row r="43" spans="1:10" x14ac:dyDescent="0.25">
      <c r="A43" s="11" t="s">
        <v>66</v>
      </c>
      <c r="B43" s="11" t="s">
        <v>67</v>
      </c>
      <c r="C43" s="10">
        <v>9000</v>
      </c>
      <c r="D43" s="10">
        <f t="shared" si="13"/>
        <v>300</v>
      </c>
      <c r="E43" s="10">
        <f t="shared" si="14"/>
        <v>54000</v>
      </c>
      <c r="F43" s="10">
        <f t="shared" si="15"/>
        <v>16200</v>
      </c>
      <c r="G43" s="10">
        <f t="shared" si="16"/>
        <v>21600</v>
      </c>
      <c r="H43" s="10">
        <f t="shared" si="17"/>
        <v>16200</v>
      </c>
      <c r="I43" s="10">
        <f t="shared" si="19"/>
        <v>1800</v>
      </c>
      <c r="J43" s="10">
        <f t="shared" si="18"/>
        <v>18000</v>
      </c>
    </row>
    <row r="44" spans="1:10" x14ac:dyDescent="0.25">
      <c r="A44" s="11" t="s">
        <v>72</v>
      </c>
      <c r="B44" s="11" t="s">
        <v>39</v>
      </c>
      <c r="C44" s="10">
        <v>12500</v>
      </c>
      <c r="D44" s="10">
        <f t="shared" si="13"/>
        <v>416.66666666666669</v>
      </c>
      <c r="E44" s="10">
        <f t="shared" si="14"/>
        <v>75000</v>
      </c>
      <c r="F44" s="10">
        <f t="shared" si="15"/>
        <v>22500</v>
      </c>
      <c r="G44" s="10">
        <f t="shared" si="16"/>
        <v>30000</v>
      </c>
      <c r="H44" s="10">
        <f t="shared" si="17"/>
        <v>22500</v>
      </c>
      <c r="I44" s="10">
        <f t="shared" si="19"/>
        <v>2500</v>
      </c>
      <c r="J44" s="10">
        <f t="shared" si="18"/>
        <v>25000</v>
      </c>
    </row>
    <row r="45" spans="1:10" ht="28.5" x14ac:dyDescent="0.25">
      <c r="A45" s="21" t="s">
        <v>74</v>
      </c>
      <c r="B45" s="11" t="s">
        <v>75</v>
      </c>
      <c r="C45" s="10">
        <v>8000</v>
      </c>
      <c r="D45" s="10">
        <f t="shared" si="13"/>
        <v>266.66666666666669</v>
      </c>
      <c r="E45" s="10">
        <f t="shared" si="14"/>
        <v>48000</v>
      </c>
      <c r="F45" s="10">
        <f t="shared" si="15"/>
        <v>14400</v>
      </c>
      <c r="G45" s="10">
        <f t="shared" si="16"/>
        <v>19200</v>
      </c>
      <c r="H45" s="10">
        <f t="shared" si="17"/>
        <v>14400</v>
      </c>
      <c r="I45" s="10">
        <f t="shared" si="19"/>
        <v>1600.0000000000002</v>
      </c>
      <c r="J45" s="10">
        <f t="shared" si="18"/>
        <v>16000</v>
      </c>
    </row>
    <row r="46" spans="1:10" ht="28.5" x14ac:dyDescent="0.25">
      <c r="A46" s="21" t="s">
        <v>77</v>
      </c>
      <c r="B46" s="11" t="s">
        <v>39</v>
      </c>
      <c r="C46" s="10">
        <v>12500</v>
      </c>
      <c r="D46" s="10">
        <f t="shared" si="13"/>
        <v>416.66666666666669</v>
      </c>
      <c r="E46" s="10">
        <f t="shared" si="14"/>
        <v>75000</v>
      </c>
      <c r="F46" s="10">
        <f t="shared" si="15"/>
        <v>22500</v>
      </c>
      <c r="G46" s="10">
        <f t="shared" si="16"/>
        <v>30000</v>
      </c>
      <c r="H46" s="10">
        <f t="shared" si="17"/>
        <v>22500</v>
      </c>
      <c r="I46" s="10">
        <f t="shared" si="19"/>
        <v>2500</v>
      </c>
      <c r="J46" s="10">
        <f t="shared" si="18"/>
        <v>25000</v>
      </c>
    </row>
    <row r="47" spans="1:10" ht="28.5" x14ac:dyDescent="0.25">
      <c r="A47" s="21" t="s">
        <v>79</v>
      </c>
      <c r="B47" s="11" t="s">
        <v>39</v>
      </c>
      <c r="C47" s="10">
        <v>12500</v>
      </c>
      <c r="D47" s="10">
        <f t="shared" si="13"/>
        <v>416.66666666666669</v>
      </c>
      <c r="E47" s="10">
        <f t="shared" si="14"/>
        <v>75000</v>
      </c>
      <c r="F47" s="10">
        <f t="shared" si="15"/>
        <v>22500</v>
      </c>
      <c r="G47" s="10">
        <f t="shared" si="16"/>
        <v>30000</v>
      </c>
      <c r="H47" s="10">
        <f t="shared" si="17"/>
        <v>22500</v>
      </c>
      <c r="I47" s="10">
        <f t="shared" si="19"/>
        <v>2500</v>
      </c>
      <c r="J47" s="10">
        <f t="shared" si="18"/>
        <v>25000</v>
      </c>
    </row>
    <row r="48" spans="1:10" ht="28.5" x14ac:dyDescent="0.25">
      <c r="A48" s="21" t="s">
        <v>81</v>
      </c>
      <c r="B48" s="11" t="s">
        <v>82</v>
      </c>
      <c r="C48" s="10">
        <v>12500</v>
      </c>
      <c r="D48" s="10">
        <f t="shared" si="13"/>
        <v>416.66666666666669</v>
      </c>
      <c r="E48" s="10">
        <f t="shared" si="14"/>
        <v>75000</v>
      </c>
      <c r="F48" s="10">
        <f t="shared" si="15"/>
        <v>22500</v>
      </c>
      <c r="G48" s="10">
        <f t="shared" si="16"/>
        <v>30000</v>
      </c>
      <c r="H48" s="10">
        <f t="shared" si="17"/>
        <v>22500</v>
      </c>
      <c r="I48" s="10">
        <f t="shared" si="19"/>
        <v>2500</v>
      </c>
      <c r="J48" s="10">
        <f t="shared" si="18"/>
        <v>25000</v>
      </c>
    </row>
    <row r="49" spans="1:10" x14ac:dyDescent="0.25">
      <c r="A49" s="11" t="s">
        <v>84</v>
      </c>
      <c r="B49" s="11" t="s">
        <v>75</v>
      </c>
      <c r="C49" s="10">
        <v>7000</v>
      </c>
      <c r="D49" s="10">
        <f t="shared" si="13"/>
        <v>233.33333333333334</v>
      </c>
      <c r="E49" s="10">
        <f t="shared" si="14"/>
        <v>42000</v>
      </c>
      <c r="F49" s="10">
        <f t="shared" si="15"/>
        <v>12600</v>
      </c>
      <c r="G49" s="10">
        <f t="shared" si="16"/>
        <v>16800</v>
      </c>
      <c r="H49" s="10">
        <f t="shared" si="17"/>
        <v>12600</v>
      </c>
      <c r="I49" s="10">
        <f t="shared" si="19"/>
        <v>1400</v>
      </c>
      <c r="J49" s="10">
        <f t="shared" si="18"/>
        <v>14000</v>
      </c>
    </row>
    <row r="50" spans="1:10" x14ac:dyDescent="0.25">
      <c r="A50" s="11" t="s">
        <v>86</v>
      </c>
      <c r="B50" s="11" t="s">
        <v>34</v>
      </c>
      <c r="C50" s="10">
        <v>10000</v>
      </c>
      <c r="D50" s="10">
        <f t="shared" si="13"/>
        <v>333.33333333333331</v>
      </c>
      <c r="E50" s="10">
        <f t="shared" si="14"/>
        <v>60000</v>
      </c>
      <c r="F50" s="10">
        <f t="shared" si="15"/>
        <v>18000</v>
      </c>
      <c r="G50" s="10">
        <f t="shared" si="16"/>
        <v>24000</v>
      </c>
      <c r="H50" s="10">
        <f t="shared" si="17"/>
        <v>18000</v>
      </c>
      <c r="I50" s="10">
        <f t="shared" si="19"/>
        <v>1999.9999999999998</v>
      </c>
      <c r="J50" s="10">
        <f t="shared" si="18"/>
        <v>20000</v>
      </c>
    </row>
    <row r="51" spans="1:10" x14ac:dyDescent="0.25">
      <c r="A51" s="11" t="s">
        <v>41</v>
      </c>
      <c r="B51" s="11" t="s">
        <v>41</v>
      </c>
      <c r="C51" s="10">
        <v>7000</v>
      </c>
      <c r="D51" s="10">
        <f t="shared" si="13"/>
        <v>233.33333333333334</v>
      </c>
      <c r="E51" s="10">
        <f t="shared" si="14"/>
        <v>42000</v>
      </c>
      <c r="F51" s="10">
        <f t="shared" si="15"/>
        <v>12600</v>
      </c>
      <c r="G51" s="10">
        <f t="shared" si="16"/>
        <v>16800</v>
      </c>
      <c r="H51" s="10">
        <f t="shared" si="17"/>
        <v>12600</v>
      </c>
      <c r="I51" s="10">
        <f t="shared" si="19"/>
        <v>1400</v>
      </c>
      <c r="J51" s="10">
        <f t="shared" si="18"/>
        <v>14000</v>
      </c>
    </row>
    <row r="52" spans="1:10" x14ac:dyDescent="0.25">
      <c r="A52" s="11" t="s">
        <v>36</v>
      </c>
      <c r="B52" s="11" t="s">
        <v>36</v>
      </c>
      <c r="C52" s="10">
        <v>7000</v>
      </c>
      <c r="D52" s="10">
        <f t="shared" si="13"/>
        <v>233.33333333333334</v>
      </c>
      <c r="E52" s="10">
        <f t="shared" si="14"/>
        <v>42000</v>
      </c>
      <c r="F52" s="10">
        <f t="shared" si="15"/>
        <v>12600</v>
      </c>
      <c r="G52" s="10">
        <f t="shared" si="16"/>
        <v>16800</v>
      </c>
      <c r="H52" s="10">
        <f t="shared" si="17"/>
        <v>12600</v>
      </c>
      <c r="I52" s="10">
        <f t="shared" si="19"/>
        <v>1400</v>
      </c>
      <c r="J52" s="10">
        <f t="shared" si="18"/>
        <v>14000</v>
      </c>
    </row>
    <row r="53" spans="1:10" x14ac:dyDescent="0.25">
      <c r="A53" s="11"/>
      <c r="B53" s="11"/>
      <c r="C53" s="10">
        <f>SUM(C36:C52)</f>
        <v>166000</v>
      </c>
      <c r="D53" s="10">
        <f t="shared" ref="D53:J53" si="20">SUM(D36:D52)</f>
        <v>5533.3333333333321</v>
      </c>
      <c r="E53" s="10">
        <f t="shared" si="20"/>
        <v>996000</v>
      </c>
      <c r="F53" s="10">
        <f t="shared" si="20"/>
        <v>298800</v>
      </c>
      <c r="G53" s="10">
        <f t="shared" si="20"/>
        <v>398400</v>
      </c>
      <c r="H53" s="10">
        <f t="shared" si="20"/>
        <v>298800</v>
      </c>
      <c r="I53" s="10">
        <f t="shared" si="20"/>
        <v>39200</v>
      </c>
      <c r="J53" s="10">
        <f t="shared" si="20"/>
        <v>332000</v>
      </c>
    </row>
    <row r="54" spans="1:10" x14ac:dyDescent="0.25">
      <c r="A54" s="11"/>
      <c r="B54" s="11"/>
      <c r="C54" s="24"/>
      <c r="D54" s="10"/>
      <c r="E54" s="10"/>
      <c r="F54" s="10"/>
      <c r="G54" s="10"/>
      <c r="H54" s="10"/>
      <c r="I54" s="10"/>
      <c r="J54" s="10"/>
    </row>
    <row r="55" spans="1:10" x14ac:dyDescent="0.25">
      <c r="A55" s="24"/>
      <c r="B55" s="24"/>
      <c r="C55" s="24"/>
      <c r="D55" s="10"/>
      <c r="E55" s="10"/>
      <c r="F55" s="10"/>
      <c r="G55" s="10"/>
      <c r="H55" s="10"/>
      <c r="I55" s="10"/>
      <c r="J55" s="10"/>
    </row>
    <row r="56" spans="1:10" x14ac:dyDescent="0.25">
      <c r="A56" s="24" t="s">
        <v>88</v>
      </c>
      <c r="B56" s="24"/>
      <c r="C56" s="24"/>
      <c r="D56" s="10"/>
      <c r="E56" s="10"/>
      <c r="F56" s="10"/>
      <c r="G56" s="10"/>
      <c r="H56" s="10"/>
      <c r="I56" s="10"/>
      <c r="J56" s="10"/>
    </row>
    <row r="57" spans="1:10" x14ac:dyDescent="0.25">
      <c r="A57" s="21" t="s">
        <v>89</v>
      </c>
      <c r="B57" s="11" t="s">
        <v>90</v>
      </c>
      <c r="C57" s="10">
        <v>12500</v>
      </c>
      <c r="D57" s="10">
        <f t="shared" ref="D57:D62" si="21">C57/30</f>
        <v>416.66666666666669</v>
      </c>
      <c r="E57" s="10">
        <f t="shared" ref="E57:E62" si="22">C57*0.5*12</f>
        <v>75000</v>
      </c>
      <c r="F57" s="10">
        <f t="shared" ref="F57:F62" si="23">C57*0.15*12</f>
        <v>22500</v>
      </c>
      <c r="G57" s="10">
        <f t="shared" ref="G57:G62" si="24">C57*0.2*12</f>
        <v>30000</v>
      </c>
      <c r="H57" s="10">
        <f t="shared" ref="H57:H62" si="25">C57*0.15*12</f>
        <v>22500</v>
      </c>
      <c r="I57" s="10">
        <f t="shared" ref="I57:I62" si="26">D57*10*0.6</f>
        <v>2500</v>
      </c>
      <c r="J57" s="10">
        <f t="shared" ref="J57:J62" si="27">C57*2</f>
        <v>25000</v>
      </c>
    </row>
    <row r="58" spans="1:10" x14ac:dyDescent="0.25">
      <c r="A58" s="23" t="s">
        <v>92</v>
      </c>
      <c r="B58" s="23" t="s">
        <v>75</v>
      </c>
      <c r="C58" s="10">
        <v>7500</v>
      </c>
      <c r="D58" s="10">
        <f t="shared" si="21"/>
        <v>250</v>
      </c>
      <c r="E58" s="10">
        <f t="shared" si="22"/>
        <v>45000</v>
      </c>
      <c r="F58" s="10">
        <f t="shared" si="23"/>
        <v>13500</v>
      </c>
      <c r="G58" s="10">
        <f t="shared" si="24"/>
        <v>18000</v>
      </c>
      <c r="H58" s="10">
        <f t="shared" si="25"/>
        <v>13500</v>
      </c>
      <c r="I58" s="10">
        <f t="shared" si="26"/>
        <v>1500</v>
      </c>
      <c r="J58" s="10">
        <f t="shared" si="27"/>
        <v>15000</v>
      </c>
    </row>
    <row r="59" spans="1:10" x14ac:dyDescent="0.25">
      <c r="A59" s="11" t="s">
        <v>92</v>
      </c>
      <c r="B59" s="23" t="s">
        <v>75</v>
      </c>
      <c r="C59" s="10">
        <v>7500</v>
      </c>
      <c r="D59" s="10">
        <f t="shared" si="21"/>
        <v>250</v>
      </c>
      <c r="E59" s="10">
        <f t="shared" si="22"/>
        <v>45000</v>
      </c>
      <c r="F59" s="10">
        <f t="shared" si="23"/>
        <v>13500</v>
      </c>
      <c r="G59" s="10">
        <f t="shared" si="24"/>
        <v>18000</v>
      </c>
      <c r="H59" s="10">
        <f t="shared" si="25"/>
        <v>13500</v>
      </c>
      <c r="I59" s="10">
        <f t="shared" si="26"/>
        <v>1500</v>
      </c>
      <c r="J59" s="10">
        <f t="shared" si="27"/>
        <v>15000</v>
      </c>
    </row>
    <row r="60" spans="1:10" x14ac:dyDescent="0.25">
      <c r="A60" s="11" t="s">
        <v>92</v>
      </c>
      <c r="B60" s="23" t="s">
        <v>75</v>
      </c>
      <c r="C60" s="10">
        <v>7500</v>
      </c>
      <c r="D60" s="10">
        <f t="shared" si="21"/>
        <v>250</v>
      </c>
      <c r="E60" s="10">
        <f t="shared" si="22"/>
        <v>45000</v>
      </c>
      <c r="F60" s="10">
        <f t="shared" si="23"/>
        <v>13500</v>
      </c>
      <c r="G60" s="10">
        <f t="shared" si="24"/>
        <v>18000</v>
      </c>
      <c r="H60" s="10">
        <f t="shared" si="25"/>
        <v>13500</v>
      </c>
      <c r="I60" s="10">
        <f t="shared" si="26"/>
        <v>1500</v>
      </c>
      <c r="J60" s="10">
        <f t="shared" si="27"/>
        <v>15000</v>
      </c>
    </row>
    <row r="61" spans="1:10" x14ac:dyDescent="0.25">
      <c r="A61" s="11" t="s">
        <v>92</v>
      </c>
      <c r="B61" s="23" t="s">
        <v>75</v>
      </c>
      <c r="C61" s="10">
        <v>7500</v>
      </c>
      <c r="D61" s="10">
        <f t="shared" si="21"/>
        <v>250</v>
      </c>
      <c r="E61" s="10">
        <f t="shared" si="22"/>
        <v>45000</v>
      </c>
      <c r="F61" s="10">
        <f t="shared" si="23"/>
        <v>13500</v>
      </c>
      <c r="G61" s="10">
        <f t="shared" si="24"/>
        <v>18000</v>
      </c>
      <c r="H61" s="10">
        <f t="shared" si="25"/>
        <v>13500</v>
      </c>
      <c r="I61" s="10">
        <f t="shared" si="26"/>
        <v>1500</v>
      </c>
      <c r="J61" s="10">
        <f t="shared" si="27"/>
        <v>15000</v>
      </c>
    </row>
    <row r="62" spans="1:10" x14ac:dyDescent="0.25">
      <c r="A62" s="11" t="s">
        <v>96</v>
      </c>
      <c r="B62" s="11" t="s">
        <v>61</v>
      </c>
      <c r="C62" s="10">
        <v>8000</v>
      </c>
      <c r="D62" s="10">
        <f t="shared" si="21"/>
        <v>266.66666666666669</v>
      </c>
      <c r="E62" s="10">
        <f t="shared" si="22"/>
        <v>48000</v>
      </c>
      <c r="F62" s="10">
        <f t="shared" si="23"/>
        <v>14400</v>
      </c>
      <c r="G62" s="10">
        <f t="shared" si="24"/>
        <v>19200</v>
      </c>
      <c r="H62" s="10">
        <f t="shared" si="25"/>
        <v>14400</v>
      </c>
      <c r="I62" s="10">
        <f t="shared" si="26"/>
        <v>1600.0000000000002</v>
      </c>
      <c r="J62" s="10">
        <f t="shared" si="27"/>
        <v>16000</v>
      </c>
    </row>
    <row r="63" spans="1:10" x14ac:dyDescent="0.25">
      <c r="A63" s="11"/>
      <c r="B63" s="11"/>
      <c r="C63" s="10">
        <f>SUM(C57:C62)</f>
        <v>50500</v>
      </c>
      <c r="D63" s="10">
        <f t="shared" ref="D63:J63" si="28">SUM(D57:D62)</f>
        <v>1683.3333333333335</v>
      </c>
      <c r="E63" s="10">
        <f t="shared" si="28"/>
        <v>303000</v>
      </c>
      <c r="F63" s="10">
        <f t="shared" si="28"/>
        <v>90900</v>
      </c>
      <c r="G63" s="10">
        <f t="shared" si="28"/>
        <v>121200</v>
      </c>
      <c r="H63" s="10">
        <f t="shared" si="28"/>
        <v>90900</v>
      </c>
      <c r="I63" s="10">
        <f t="shared" si="28"/>
        <v>10100</v>
      </c>
      <c r="J63" s="10">
        <f t="shared" si="28"/>
        <v>101000</v>
      </c>
    </row>
    <row r="64" spans="1:10" x14ac:dyDescent="0.25">
      <c r="A64" s="24"/>
      <c r="B64" s="24"/>
      <c r="C64" s="24"/>
      <c r="D64" s="10"/>
      <c r="E64" s="10"/>
      <c r="F64" s="10"/>
      <c r="G64" s="10"/>
      <c r="H64" s="10"/>
      <c r="I64" s="10"/>
      <c r="J64" s="10"/>
    </row>
    <row r="65" spans="1:10" x14ac:dyDescent="0.25">
      <c r="A65" s="11" t="s">
        <v>98</v>
      </c>
      <c r="B65" s="11"/>
      <c r="C65" s="24"/>
      <c r="D65" s="10"/>
      <c r="E65" s="10"/>
      <c r="F65" s="10"/>
      <c r="G65" s="10"/>
      <c r="H65" s="10"/>
      <c r="I65" s="10"/>
      <c r="J65" s="10"/>
    </row>
    <row r="66" spans="1:10" x14ac:dyDescent="0.25">
      <c r="A66" s="21" t="s">
        <v>99</v>
      </c>
      <c r="B66" s="11" t="s">
        <v>28</v>
      </c>
      <c r="C66" s="10">
        <v>12500</v>
      </c>
      <c r="D66" s="10">
        <f t="shared" ref="D66:D94" si="29">C66/30</f>
        <v>416.66666666666669</v>
      </c>
      <c r="E66" s="10">
        <f t="shared" ref="E66:E94" si="30">C66*0.5*12</f>
        <v>75000</v>
      </c>
      <c r="F66" s="10">
        <f t="shared" ref="F66:F94" si="31">C66*0.15*12</f>
        <v>22500</v>
      </c>
      <c r="G66" s="10">
        <f t="shared" ref="G66:G94" si="32">C66*0.2*12</f>
        <v>30000</v>
      </c>
      <c r="H66" s="10">
        <f t="shared" ref="H66:H94" si="33">C66*0.15*12</f>
        <v>22500</v>
      </c>
      <c r="I66" s="10">
        <f t="shared" ref="I66:I94" si="34">D66*10*0.6</f>
        <v>2500</v>
      </c>
      <c r="J66" s="10">
        <f t="shared" ref="J66:J94" si="35">C66*2</f>
        <v>25000</v>
      </c>
    </row>
    <row r="67" spans="1:10" ht="28.5" x14ac:dyDescent="0.25">
      <c r="A67" s="21" t="s">
        <v>100</v>
      </c>
      <c r="B67" s="11" t="s">
        <v>101</v>
      </c>
      <c r="C67" s="10">
        <v>11000</v>
      </c>
      <c r="D67" s="10">
        <f t="shared" si="29"/>
        <v>366.66666666666669</v>
      </c>
      <c r="E67" s="10">
        <f t="shared" si="30"/>
        <v>66000</v>
      </c>
      <c r="F67" s="10">
        <f t="shared" si="31"/>
        <v>19800</v>
      </c>
      <c r="G67" s="10">
        <f t="shared" si="32"/>
        <v>26400</v>
      </c>
      <c r="H67" s="10">
        <f t="shared" si="33"/>
        <v>19800</v>
      </c>
      <c r="I67" s="10">
        <f t="shared" si="34"/>
        <v>2200</v>
      </c>
      <c r="J67" s="10">
        <f t="shared" si="35"/>
        <v>22000</v>
      </c>
    </row>
    <row r="68" spans="1:10" ht="28.5" x14ac:dyDescent="0.25">
      <c r="A68" s="21" t="s">
        <v>103</v>
      </c>
      <c r="B68" s="11"/>
      <c r="C68" s="10">
        <v>8500</v>
      </c>
      <c r="D68" s="10">
        <f t="shared" si="29"/>
        <v>283.33333333333331</v>
      </c>
      <c r="E68" s="10">
        <f t="shared" si="30"/>
        <v>51000</v>
      </c>
      <c r="F68" s="10">
        <f t="shared" si="31"/>
        <v>15300</v>
      </c>
      <c r="G68" s="10">
        <f t="shared" si="32"/>
        <v>20400</v>
      </c>
      <c r="H68" s="10">
        <f t="shared" si="33"/>
        <v>15300</v>
      </c>
      <c r="I68" s="10">
        <f t="shared" si="34"/>
        <v>1699.9999999999998</v>
      </c>
      <c r="J68" s="10">
        <f t="shared" si="35"/>
        <v>17000</v>
      </c>
    </row>
    <row r="69" spans="1:10" x14ac:dyDescent="0.25">
      <c r="A69" s="21" t="s">
        <v>105</v>
      </c>
      <c r="B69" s="11"/>
      <c r="C69" s="10">
        <v>7000</v>
      </c>
      <c r="D69" s="10">
        <f t="shared" si="29"/>
        <v>233.33333333333334</v>
      </c>
      <c r="E69" s="10">
        <f t="shared" si="30"/>
        <v>42000</v>
      </c>
      <c r="F69" s="10">
        <f t="shared" si="31"/>
        <v>12600</v>
      </c>
      <c r="G69" s="10">
        <f t="shared" si="32"/>
        <v>16800</v>
      </c>
      <c r="H69" s="10">
        <f t="shared" si="33"/>
        <v>12600</v>
      </c>
      <c r="I69" s="10">
        <f t="shared" si="34"/>
        <v>1400</v>
      </c>
      <c r="J69" s="10">
        <f t="shared" si="35"/>
        <v>14000</v>
      </c>
    </row>
    <row r="70" spans="1:10" ht="28.5" x14ac:dyDescent="0.25">
      <c r="A70" s="21" t="s">
        <v>106</v>
      </c>
      <c r="B70" s="11"/>
      <c r="C70" s="10">
        <v>8500</v>
      </c>
      <c r="D70" s="10">
        <f t="shared" si="29"/>
        <v>283.33333333333331</v>
      </c>
      <c r="E70" s="10">
        <f t="shared" si="30"/>
        <v>51000</v>
      </c>
      <c r="F70" s="10">
        <f t="shared" si="31"/>
        <v>15300</v>
      </c>
      <c r="G70" s="10">
        <f t="shared" si="32"/>
        <v>20400</v>
      </c>
      <c r="H70" s="10">
        <f t="shared" si="33"/>
        <v>15300</v>
      </c>
      <c r="I70" s="10">
        <f t="shared" si="34"/>
        <v>1699.9999999999998</v>
      </c>
      <c r="J70" s="10">
        <f t="shared" si="35"/>
        <v>17000</v>
      </c>
    </row>
    <row r="71" spans="1:10" x14ac:dyDescent="0.25">
      <c r="A71" s="11" t="s">
        <v>107</v>
      </c>
      <c r="B71" s="11"/>
      <c r="C71" s="10">
        <v>7000</v>
      </c>
      <c r="D71" s="10">
        <f t="shared" si="29"/>
        <v>233.33333333333334</v>
      </c>
      <c r="E71" s="10">
        <f t="shared" si="30"/>
        <v>42000</v>
      </c>
      <c r="F71" s="10">
        <f t="shared" si="31"/>
        <v>12600</v>
      </c>
      <c r="G71" s="10">
        <f t="shared" si="32"/>
        <v>16800</v>
      </c>
      <c r="H71" s="10">
        <f t="shared" si="33"/>
        <v>12600</v>
      </c>
      <c r="I71" s="10">
        <f t="shared" si="34"/>
        <v>1400</v>
      </c>
      <c r="J71" s="10">
        <f t="shared" si="35"/>
        <v>14000</v>
      </c>
    </row>
    <row r="72" spans="1:10" x14ac:dyDescent="0.25">
      <c r="A72" s="11" t="s">
        <v>108</v>
      </c>
      <c r="B72" s="11"/>
      <c r="C72" s="10">
        <v>7000</v>
      </c>
      <c r="D72" s="10">
        <f t="shared" si="29"/>
        <v>233.33333333333334</v>
      </c>
      <c r="E72" s="10">
        <f t="shared" si="30"/>
        <v>42000</v>
      </c>
      <c r="F72" s="10">
        <f t="shared" si="31"/>
        <v>12600</v>
      </c>
      <c r="G72" s="10">
        <f t="shared" si="32"/>
        <v>16800</v>
      </c>
      <c r="H72" s="10">
        <f t="shared" si="33"/>
        <v>12600</v>
      </c>
      <c r="I72" s="10">
        <f t="shared" si="34"/>
        <v>1400</v>
      </c>
      <c r="J72" s="10">
        <f t="shared" si="35"/>
        <v>14000</v>
      </c>
    </row>
    <row r="73" spans="1:10" x14ac:dyDescent="0.25">
      <c r="A73" s="11" t="s">
        <v>41</v>
      </c>
      <c r="B73" s="11"/>
      <c r="C73" s="10">
        <v>7000</v>
      </c>
      <c r="D73" s="10">
        <f t="shared" si="29"/>
        <v>233.33333333333334</v>
      </c>
      <c r="E73" s="10">
        <f t="shared" si="30"/>
        <v>42000</v>
      </c>
      <c r="F73" s="10">
        <f t="shared" si="31"/>
        <v>12600</v>
      </c>
      <c r="G73" s="10">
        <f t="shared" si="32"/>
        <v>16800</v>
      </c>
      <c r="H73" s="10">
        <f t="shared" si="33"/>
        <v>12600</v>
      </c>
      <c r="I73" s="10">
        <f t="shared" si="34"/>
        <v>1400</v>
      </c>
      <c r="J73" s="10">
        <f t="shared" si="35"/>
        <v>14000</v>
      </c>
    </row>
    <row r="74" spans="1:10" ht="28.5" x14ac:dyDescent="0.25">
      <c r="A74" s="21" t="s">
        <v>110</v>
      </c>
      <c r="B74" s="11" t="s">
        <v>28</v>
      </c>
      <c r="C74" s="10">
        <v>12000</v>
      </c>
      <c r="D74" s="10">
        <f t="shared" si="29"/>
        <v>400</v>
      </c>
      <c r="E74" s="10">
        <f t="shared" si="30"/>
        <v>72000</v>
      </c>
      <c r="F74" s="10">
        <f t="shared" si="31"/>
        <v>21600</v>
      </c>
      <c r="G74" s="10">
        <f t="shared" si="32"/>
        <v>28800</v>
      </c>
      <c r="H74" s="10">
        <f t="shared" si="33"/>
        <v>21600</v>
      </c>
      <c r="I74" s="10">
        <f t="shared" si="34"/>
        <v>2400</v>
      </c>
      <c r="J74" s="10">
        <f t="shared" si="35"/>
        <v>24000</v>
      </c>
    </row>
    <row r="75" spans="1:10" x14ac:dyDescent="0.25">
      <c r="A75" s="11" t="s">
        <v>112</v>
      </c>
      <c r="B75" s="11"/>
      <c r="C75" s="10">
        <v>8500</v>
      </c>
      <c r="D75" s="10">
        <f t="shared" si="29"/>
        <v>283.33333333333331</v>
      </c>
      <c r="E75" s="10">
        <f t="shared" si="30"/>
        <v>51000</v>
      </c>
      <c r="F75" s="10">
        <f t="shared" si="31"/>
        <v>15300</v>
      </c>
      <c r="G75" s="10">
        <f t="shared" si="32"/>
        <v>20400</v>
      </c>
      <c r="H75" s="10">
        <f t="shared" si="33"/>
        <v>15300</v>
      </c>
      <c r="I75" s="10">
        <f t="shared" si="34"/>
        <v>1699.9999999999998</v>
      </c>
      <c r="J75" s="10">
        <f t="shared" si="35"/>
        <v>17000</v>
      </c>
    </row>
    <row r="76" spans="1:10" x14ac:dyDescent="0.25">
      <c r="A76" s="21" t="s">
        <v>114</v>
      </c>
      <c r="B76" s="11" t="s">
        <v>115</v>
      </c>
      <c r="C76" s="10">
        <v>7000</v>
      </c>
      <c r="D76" s="10">
        <f t="shared" si="29"/>
        <v>233.33333333333334</v>
      </c>
      <c r="E76" s="10">
        <f t="shared" si="30"/>
        <v>42000</v>
      </c>
      <c r="F76" s="10">
        <f t="shared" si="31"/>
        <v>12600</v>
      </c>
      <c r="G76" s="10">
        <f t="shared" si="32"/>
        <v>16800</v>
      </c>
      <c r="H76" s="10">
        <f t="shared" si="33"/>
        <v>12600</v>
      </c>
      <c r="I76" s="10">
        <f t="shared" si="34"/>
        <v>1400</v>
      </c>
      <c r="J76" s="10">
        <f t="shared" si="35"/>
        <v>14000</v>
      </c>
    </row>
    <row r="77" spans="1:10" x14ac:dyDescent="0.25">
      <c r="A77" s="21" t="s">
        <v>105</v>
      </c>
      <c r="B77" s="11" t="s">
        <v>115</v>
      </c>
      <c r="C77" s="10">
        <v>7000</v>
      </c>
      <c r="D77" s="10">
        <f t="shared" si="29"/>
        <v>233.33333333333334</v>
      </c>
      <c r="E77" s="10">
        <f t="shared" si="30"/>
        <v>42000</v>
      </c>
      <c r="F77" s="10">
        <f t="shared" si="31"/>
        <v>12600</v>
      </c>
      <c r="G77" s="10">
        <f t="shared" si="32"/>
        <v>16800</v>
      </c>
      <c r="H77" s="10">
        <f t="shared" si="33"/>
        <v>12600</v>
      </c>
      <c r="I77" s="10">
        <f t="shared" si="34"/>
        <v>1400</v>
      </c>
      <c r="J77" s="10">
        <f t="shared" si="35"/>
        <v>14000</v>
      </c>
    </row>
    <row r="78" spans="1:10" x14ac:dyDescent="0.25">
      <c r="A78" s="21" t="s">
        <v>117</v>
      </c>
      <c r="B78" s="11"/>
      <c r="C78" s="10">
        <v>8500</v>
      </c>
      <c r="D78" s="10">
        <f t="shared" si="29"/>
        <v>283.33333333333331</v>
      </c>
      <c r="E78" s="10">
        <f t="shared" si="30"/>
        <v>51000</v>
      </c>
      <c r="F78" s="10">
        <f t="shared" si="31"/>
        <v>15300</v>
      </c>
      <c r="G78" s="10">
        <f t="shared" si="32"/>
        <v>20400</v>
      </c>
      <c r="H78" s="10">
        <f t="shared" si="33"/>
        <v>15300</v>
      </c>
      <c r="I78" s="10">
        <f t="shared" si="34"/>
        <v>1699.9999999999998</v>
      </c>
      <c r="J78" s="10">
        <f t="shared" si="35"/>
        <v>17000</v>
      </c>
    </row>
    <row r="79" spans="1:10" x14ac:dyDescent="0.25">
      <c r="A79" s="21" t="s">
        <v>105</v>
      </c>
      <c r="B79" s="11" t="s">
        <v>115</v>
      </c>
      <c r="C79" s="10">
        <v>7000</v>
      </c>
      <c r="D79" s="10">
        <f t="shared" si="29"/>
        <v>233.33333333333334</v>
      </c>
      <c r="E79" s="10">
        <f t="shared" si="30"/>
        <v>42000</v>
      </c>
      <c r="F79" s="10">
        <f t="shared" si="31"/>
        <v>12600</v>
      </c>
      <c r="G79" s="10">
        <f t="shared" si="32"/>
        <v>16800</v>
      </c>
      <c r="H79" s="10">
        <f t="shared" si="33"/>
        <v>12600</v>
      </c>
      <c r="I79" s="10">
        <f t="shared" si="34"/>
        <v>1400</v>
      </c>
      <c r="J79" s="10">
        <f t="shared" si="35"/>
        <v>14000</v>
      </c>
    </row>
    <row r="80" spans="1:10" x14ac:dyDescent="0.25">
      <c r="A80" s="21" t="s">
        <v>105</v>
      </c>
      <c r="B80" s="11" t="s">
        <v>115</v>
      </c>
      <c r="C80" s="10">
        <v>7000</v>
      </c>
      <c r="D80" s="10">
        <f t="shared" si="29"/>
        <v>233.33333333333334</v>
      </c>
      <c r="E80" s="10">
        <f t="shared" si="30"/>
        <v>42000</v>
      </c>
      <c r="F80" s="10">
        <f t="shared" si="31"/>
        <v>12600</v>
      </c>
      <c r="G80" s="10">
        <f t="shared" si="32"/>
        <v>16800</v>
      </c>
      <c r="H80" s="10">
        <f t="shared" si="33"/>
        <v>12600</v>
      </c>
      <c r="I80" s="10">
        <f t="shared" si="34"/>
        <v>1400</v>
      </c>
      <c r="J80" s="10">
        <f t="shared" si="35"/>
        <v>14000</v>
      </c>
    </row>
    <row r="81" spans="1:10" x14ac:dyDescent="0.25">
      <c r="A81" s="21" t="s">
        <v>120</v>
      </c>
      <c r="B81" s="11"/>
      <c r="C81" s="10">
        <v>8500</v>
      </c>
      <c r="D81" s="10">
        <f t="shared" si="29"/>
        <v>283.33333333333331</v>
      </c>
      <c r="E81" s="10">
        <f t="shared" si="30"/>
        <v>51000</v>
      </c>
      <c r="F81" s="10">
        <f t="shared" si="31"/>
        <v>15300</v>
      </c>
      <c r="G81" s="10">
        <f t="shared" si="32"/>
        <v>20400</v>
      </c>
      <c r="H81" s="10">
        <f t="shared" si="33"/>
        <v>15300</v>
      </c>
      <c r="I81" s="10">
        <f t="shared" si="34"/>
        <v>1699.9999999999998</v>
      </c>
      <c r="J81" s="10">
        <f t="shared" si="35"/>
        <v>17000</v>
      </c>
    </row>
    <row r="82" spans="1:10" x14ac:dyDescent="0.25">
      <c r="A82" s="21" t="s">
        <v>105</v>
      </c>
      <c r="B82" s="11" t="s">
        <v>115</v>
      </c>
      <c r="C82" s="10">
        <v>7000</v>
      </c>
      <c r="D82" s="10">
        <f t="shared" si="29"/>
        <v>233.33333333333334</v>
      </c>
      <c r="E82" s="10">
        <f t="shared" si="30"/>
        <v>42000</v>
      </c>
      <c r="F82" s="10">
        <f t="shared" si="31"/>
        <v>12600</v>
      </c>
      <c r="G82" s="10">
        <f t="shared" si="32"/>
        <v>16800</v>
      </c>
      <c r="H82" s="10">
        <f t="shared" si="33"/>
        <v>12600</v>
      </c>
      <c r="I82" s="10">
        <f t="shared" si="34"/>
        <v>1400</v>
      </c>
      <c r="J82" s="10">
        <f t="shared" si="35"/>
        <v>14000</v>
      </c>
    </row>
    <row r="83" spans="1:10" x14ac:dyDescent="0.25">
      <c r="A83" s="21" t="s">
        <v>114</v>
      </c>
      <c r="B83" s="11" t="s">
        <v>115</v>
      </c>
      <c r="C83" s="10">
        <v>7000</v>
      </c>
      <c r="D83" s="10">
        <f t="shared" si="29"/>
        <v>233.33333333333334</v>
      </c>
      <c r="E83" s="10">
        <f t="shared" si="30"/>
        <v>42000</v>
      </c>
      <c r="F83" s="10">
        <f t="shared" si="31"/>
        <v>12600</v>
      </c>
      <c r="G83" s="10">
        <f t="shared" si="32"/>
        <v>16800</v>
      </c>
      <c r="H83" s="10">
        <f t="shared" si="33"/>
        <v>12600</v>
      </c>
      <c r="I83" s="10">
        <f t="shared" si="34"/>
        <v>1400</v>
      </c>
      <c r="J83" s="10">
        <f t="shared" si="35"/>
        <v>14000</v>
      </c>
    </row>
    <row r="84" spans="1:10" x14ac:dyDescent="0.25">
      <c r="A84" s="11" t="s">
        <v>122</v>
      </c>
      <c r="B84" s="11"/>
      <c r="C84" s="10">
        <v>8500</v>
      </c>
      <c r="D84" s="10">
        <f t="shared" si="29"/>
        <v>283.33333333333331</v>
      </c>
      <c r="E84" s="10">
        <f t="shared" si="30"/>
        <v>51000</v>
      </c>
      <c r="F84" s="10">
        <f t="shared" si="31"/>
        <v>15300</v>
      </c>
      <c r="G84" s="10">
        <f t="shared" si="32"/>
        <v>20400</v>
      </c>
      <c r="H84" s="10">
        <f t="shared" si="33"/>
        <v>15300</v>
      </c>
      <c r="I84" s="10">
        <f t="shared" si="34"/>
        <v>1699.9999999999998</v>
      </c>
      <c r="J84" s="10">
        <f t="shared" si="35"/>
        <v>17000</v>
      </c>
    </row>
    <row r="85" spans="1:10" x14ac:dyDescent="0.25">
      <c r="A85" s="21" t="s">
        <v>105</v>
      </c>
      <c r="B85" s="11" t="s">
        <v>115</v>
      </c>
      <c r="C85" s="10">
        <v>7000</v>
      </c>
      <c r="D85" s="10">
        <f t="shared" si="29"/>
        <v>233.33333333333334</v>
      </c>
      <c r="E85" s="10">
        <f t="shared" si="30"/>
        <v>42000</v>
      </c>
      <c r="F85" s="10">
        <f t="shared" si="31"/>
        <v>12600</v>
      </c>
      <c r="G85" s="10">
        <f t="shared" si="32"/>
        <v>16800</v>
      </c>
      <c r="H85" s="10">
        <f t="shared" si="33"/>
        <v>12600</v>
      </c>
      <c r="I85" s="10">
        <f t="shared" si="34"/>
        <v>1400</v>
      </c>
      <c r="J85" s="10">
        <f t="shared" si="35"/>
        <v>14000</v>
      </c>
    </row>
    <row r="86" spans="1:10" x14ac:dyDescent="0.25">
      <c r="A86" s="21" t="s">
        <v>105</v>
      </c>
      <c r="B86" s="11" t="s">
        <v>115</v>
      </c>
      <c r="C86" s="10">
        <v>7000</v>
      </c>
      <c r="D86" s="10">
        <f t="shared" si="29"/>
        <v>233.33333333333334</v>
      </c>
      <c r="E86" s="10">
        <f t="shared" si="30"/>
        <v>42000</v>
      </c>
      <c r="F86" s="10">
        <f t="shared" si="31"/>
        <v>12600</v>
      </c>
      <c r="G86" s="10">
        <f t="shared" si="32"/>
        <v>16800</v>
      </c>
      <c r="H86" s="10">
        <f t="shared" si="33"/>
        <v>12600</v>
      </c>
      <c r="I86" s="10">
        <f t="shared" si="34"/>
        <v>1400</v>
      </c>
      <c r="J86" s="10">
        <f t="shared" si="35"/>
        <v>14000</v>
      </c>
    </row>
    <row r="87" spans="1:10" x14ac:dyDescent="0.25">
      <c r="A87" s="11" t="s">
        <v>36</v>
      </c>
      <c r="B87" s="11"/>
      <c r="C87" s="10">
        <v>7000</v>
      </c>
      <c r="D87" s="10">
        <f t="shared" si="29"/>
        <v>233.33333333333334</v>
      </c>
      <c r="E87" s="10">
        <f t="shared" si="30"/>
        <v>42000</v>
      </c>
      <c r="F87" s="10">
        <f t="shared" si="31"/>
        <v>12600</v>
      </c>
      <c r="G87" s="10">
        <f t="shared" si="32"/>
        <v>16800</v>
      </c>
      <c r="H87" s="10">
        <f t="shared" si="33"/>
        <v>12600</v>
      </c>
      <c r="I87" s="10">
        <f t="shared" si="34"/>
        <v>1400</v>
      </c>
      <c r="J87" s="10">
        <f t="shared" si="35"/>
        <v>14000</v>
      </c>
    </row>
    <row r="88" spans="1:10" x14ac:dyDescent="0.25">
      <c r="A88" s="11" t="s">
        <v>123</v>
      </c>
      <c r="B88" s="11"/>
      <c r="C88" s="10">
        <v>7000</v>
      </c>
      <c r="D88" s="10">
        <f t="shared" si="29"/>
        <v>233.33333333333334</v>
      </c>
      <c r="E88" s="10">
        <f t="shared" si="30"/>
        <v>42000</v>
      </c>
      <c r="F88" s="10">
        <f t="shared" si="31"/>
        <v>12600</v>
      </c>
      <c r="G88" s="10">
        <f t="shared" si="32"/>
        <v>16800</v>
      </c>
      <c r="H88" s="10">
        <f t="shared" si="33"/>
        <v>12600</v>
      </c>
      <c r="I88" s="10">
        <f t="shared" si="34"/>
        <v>1400</v>
      </c>
      <c r="J88" s="10">
        <f t="shared" si="35"/>
        <v>14000</v>
      </c>
    </row>
    <row r="89" spans="1:10" x14ac:dyDescent="0.25">
      <c r="A89" s="11" t="s">
        <v>125</v>
      </c>
      <c r="B89" s="11" t="s">
        <v>115</v>
      </c>
      <c r="C89" s="10">
        <v>7000</v>
      </c>
      <c r="D89" s="10">
        <f t="shared" si="29"/>
        <v>233.33333333333334</v>
      </c>
      <c r="E89" s="10">
        <f t="shared" si="30"/>
        <v>42000</v>
      </c>
      <c r="F89" s="10">
        <f t="shared" si="31"/>
        <v>12600</v>
      </c>
      <c r="G89" s="10">
        <f t="shared" si="32"/>
        <v>16800</v>
      </c>
      <c r="H89" s="10">
        <f t="shared" si="33"/>
        <v>12600</v>
      </c>
      <c r="I89" s="10">
        <f t="shared" si="34"/>
        <v>1400</v>
      </c>
      <c r="J89" s="10">
        <f t="shared" si="35"/>
        <v>14000</v>
      </c>
    </row>
    <row r="90" spans="1:10" x14ac:dyDescent="0.25">
      <c r="A90" s="11" t="s">
        <v>126</v>
      </c>
      <c r="B90" s="11"/>
      <c r="C90" s="10">
        <v>7000</v>
      </c>
      <c r="D90" s="10">
        <f t="shared" si="29"/>
        <v>233.33333333333334</v>
      </c>
      <c r="E90" s="10">
        <f t="shared" si="30"/>
        <v>42000</v>
      </c>
      <c r="F90" s="10">
        <f t="shared" si="31"/>
        <v>12600</v>
      </c>
      <c r="G90" s="10">
        <f t="shared" si="32"/>
        <v>16800</v>
      </c>
      <c r="H90" s="10">
        <f t="shared" si="33"/>
        <v>12600</v>
      </c>
      <c r="I90" s="10">
        <f t="shared" si="34"/>
        <v>1400</v>
      </c>
      <c r="J90" s="10">
        <f t="shared" si="35"/>
        <v>14000</v>
      </c>
    </row>
    <row r="91" spans="1:10" x14ac:dyDescent="0.25">
      <c r="A91" s="11" t="s">
        <v>127</v>
      </c>
      <c r="B91" s="11" t="s">
        <v>115</v>
      </c>
      <c r="C91" s="10">
        <v>7000</v>
      </c>
      <c r="D91" s="10">
        <f t="shared" si="29"/>
        <v>233.33333333333334</v>
      </c>
      <c r="E91" s="10">
        <f t="shared" si="30"/>
        <v>42000</v>
      </c>
      <c r="F91" s="10">
        <f t="shared" si="31"/>
        <v>12600</v>
      </c>
      <c r="G91" s="10">
        <f t="shared" si="32"/>
        <v>16800</v>
      </c>
      <c r="H91" s="10">
        <f t="shared" si="33"/>
        <v>12600</v>
      </c>
      <c r="I91" s="10">
        <f t="shared" si="34"/>
        <v>1400</v>
      </c>
      <c r="J91" s="10">
        <f t="shared" si="35"/>
        <v>14000</v>
      </c>
    </row>
    <row r="92" spans="1:10" x14ac:dyDescent="0.25">
      <c r="A92" s="11" t="s">
        <v>108</v>
      </c>
      <c r="B92" s="11"/>
      <c r="C92" s="10">
        <v>7000</v>
      </c>
      <c r="D92" s="10">
        <f t="shared" si="29"/>
        <v>233.33333333333334</v>
      </c>
      <c r="E92" s="10">
        <f t="shared" si="30"/>
        <v>42000</v>
      </c>
      <c r="F92" s="10">
        <f t="shared" si="31"/>
        <v>12600</v>
      </c>
      <c r="G92" s="10">
        <f t="shared" si="32"/>
        <v>16800</v>
      </c>
      <c r="H92" s="10">
        <f t="shared" si="33"/>
        <v>12600</v>
      </c>
      <c r="I92" s="10">
        <f t="shared" si="34"/>
        <v>1400</v>
      </c>
      <c r="J92" s="10">
        <f t="shared" si="35"/>
        <v>14000</v>
      </c>
    </row>
    <row r="93" spans="1:10" x14ac:dyDescent="0.25">
      <c r="A93" s="11" t="s">
        <v>128</v>
      </c>
      <c r="B93" s="11"/>
      <c r="C93" s="10">
        <v>6500</v>
      </c>
      <c r="D93" s="10">
        <f t="shared" si="29"/>
        <v>216.66666666666666</v>
      </c>
      <c r="E93" s="10">
        <f t="shared" si="30"/>
        <v>39000</v>
      </c>
      <c r="F93" s="10">
        <f t="shared" si="31"/>
        <v>11700</v>
      </c>
      <c r="G93" s="10">
        <f t="shared" si="32"/>
        <v>15600</v>
      </c>
      <c r="H93" s="10">
        <f t="shared" si="33"/>
        <v>11700</v>
      </c>
      <c r="I93" s="10">
        <f t="shared" si="34"/>
        <v>1299.9999999999998</v>
      </c>
      <c r="J93" s="10">
        <f t="shared" si="35"/>
        <v>13000</v>
      </c>
    </row>
    <row r="94" spans="1:10" x14ac:dyDescent="0.25">
      <c r="A94" s="11" t="s">
        <v>41</v>
      </c>
      <c r="B94" s="11" t="s">
        <v>42</v>
      </c>
      <c r="C94" s="10">
        <v>7000</v>
      </c>
      <c r="D94" s="10">
        <f t="shared" si="29"/>
        <v>233.33333333333334</v>
      </c>
      <c r="E94" s="10">
        <f t="shared" si="30"/>
        <v>42000</v>
      </c>
      <c r="F94" s="10">
        <f t="shared" si="31"/>
        <v>12600</v>
      </c>
      <c r="G94" s="10">
        <f t="shared" si="32"/>
        <v>16800</v>
      </c>
      <c r="H94" s="10">
        <f t="shared" si="33"/>
        <v>12600</v>
      </c>
      <c r="I94" s="10">
        <f t="shared" si="34"/>
        <v>1400</v>
      </c>
      <c r="J94" s="10">
        <f t="shared" si="35"/>
        <v>14000</v>
      </c>
    </row>
    <row r="95" spans="1:10" x14ac:dyDescent="0.25">
      <c r="A95" s="11"/>
      <c r="B95" s="11"/>
      <c r="C95" s="10">
        <f>SUM(C66:C94)</f>
        <v>226000</v>
      </c>
      <c r="D95" s="10">
        <f t="shared" ref="D95:J95" si="36">SUM(D66:D94)</f>
        <v>7533.3333333333303</v>
      </c>
      <c r="E95" s="10">
        <f t="shared" si="36"/>
        <v>1356000</v>
      </c>
      <c r="F95" s="10">
        <f t="shared" si="36"/>
        <v>406800</v>
      </c>
      <c r="G95" s="10">
        <f t="shared" si="36"/>
        <v>542400</v>
      </c>
      <c r="H95" s="10">
        <f t="shared" si="36"/>
        <v>406800</v>
      </c>
      <c r="I95" s="10">
        <f t="shared" si="36"/>
        <v>45200</v>
      </c>
      <c r="J95" s="10">
        <f t="shared" si="36"/>
        <v>452000</v>
      </c>
    </row>
    <row r="96" spans="1:10" x14ac:dyDescent="0.25">
      <c r="A96" s="11"/>
      <c r="B96" s="11"/>
      <c r="C96" s="24"/>
      <c r="D96" s="10"/>
      <c r="E96" s="10"/>
      <c r="F96" s="10"/>
      <c r="G96" s="10"/>
      <c r="H96" s="10"/>
      <c r="I96" s="10"/>
      <c r="J96" s="10"/>
    </row>
    <row r="97" spans="1:10" x14ac:dyDescent="0.25">
      <c r="A97" s="23" t="s">
        <v>129</v>
      </c>
      <c r="B97" s="23"/>
      <c r="C97" s="24"/>
      <c r="D97" s="10"/>
      <c r="E97" s="10"/>
      <c r="F97" s="10"/>
      <c r="G97" s="10"/>
      <c r="H97" s="10"/>
      <c r="I97" s="10"/>
      <c r="J97" s="10"/>
    </row>
    <row r="98" spans="1:10" x14ac:dyDescent="0.25">
      <c r="A98" s="11" t="s">
        <v>130</v>
      </c>
      <c r="B98" s="11" t="s">
        <v>39</v>
      </c>
      <c r="C98" s="10">
        <v>12500</v>
      </c>
      <c r="D98" s="10">
        <f t="shared" ref="D98" si="37">C98/30</f>
        <v>416.66666666666669</v>
      </c>
      <c r="E98" s="10">
        <f>C98*0.5*12</f>
        <v>75000</v>
      </c>
      <c r="F98" s="10">
        <f>C98*0.15*12</f>
        <v>22500</v>
      </c>
      <c r="G98" s="10">
        <f>C98*0.2*12</f>
        <v>30000</v>
      </c>
      <c r="H98" s="10">
        <f>C98*0.15*12</f>
        <v>22500</v>
      </c>
      <c r="I98" s="10">
        <f>D98*10*0.6</f>
        <v>2500</v>
      </c>
      <c r="J98" s="10">
        <f>C98*2</f>
        <v>25000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CF1A5-1F6A-49A3-B1E0-301B31A4EE85}">
  <dimension ref="A5:M107"/>
  <sheetViews>
    <sheetView workbookViewId="0">
      <selection activeCell="B10" sqref="B10"/>
    </sheetView>
  </sheetViews>
  <sheetFormatPr baseColWidth="10" defaultRowHeight="15" x14ac:dyDescent="0.25"/>
  <sheetData>
    <row r="5" spans="1:13" x14ac:dyDescent="0.25">
      <c r="B5" s="1" t="s">
        <v>0</v>
      </c>
      <c r="C5" s="1" t="s">
        <v>1</v>
      </c>
      <c r="D5" s="2" t="s">
        <v>2</v>
      </c>
      <c r="E5" s="2"/>
      <c r="F5" s="1" t="s">
        <v>134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</row>
    <row r="6" spans="1:13" x14ac:dyDescent="0.25">
      <c r="D6" s="3"/>
      <c r="E6" s="3"/>
    </row>
    <row r="7" spans="1:13" x14ac:dyDescent="0.25">
      <c r="B7" t="s">
        <v>11</v>
      </c>
      <c r="D7" s="3"/>
      <c r="E7" s="3"/>
    </row>
    <row r="8" spans="1:13" x14ac:dyDescent="0.25">
      <c r="A8">
        <v>1</v>
      </c>
      <c r="B8" s="4" t="s">
        <v>12</v>
      </c>
      <c r="C8" s="4" t="s">
        <v>13</v>
      </c>
      <c r="D8" s="5" t="s">
        <v>14</v>
      </c>
      <c r="E8" s="6">
        <v>34500</v>
      </c>
      <c r="F8" s="6">
        <v>34500</v>
      </c>
      <c r="G8" s="10">
        <f>F8/30</f>
        <v>1150</v>
      </c>
      <c r="H8" s="10">
        <f>F8*0.5*12</f>
        <v>207000</v>
      </c>
      <c r="I8" s="10">
        <f>F8*0.15*12</f>
        <v>62100</v>
      </c>
      <c r="J8" s="10">
        <f>F8*0.2*12</f>
        <v>82800</v>
      </c>
      <c r="K8" s="10">
        <f>F8*0.15*12</f>
        <v>62100</v>
      </c>
      <c r="L8" s="10">
        <f>G8*22*0.6</f>
        <v>15180</v>
      </c>
      <c r="M8" s="10">
        <f>F8*2</f>
        <v>69000</v>
      </c>
    </row>
    <row r="9" spans="1:13" x14ac:dyDescent="0.25">
      <c r="A9">
        <v>2</v>
      </c>
      <c r="B9" s="4" t="s">
        <v>15</v>
      </c>
      <c r="C9" s="4" t="s">
        <v>16</v>
      </c>
      <c r="D9" s="5" t="s">
        <v>17</v>
      </c>
      <c r="E9" s="6">
        <v>15000</v>
      </c>
      <c r="F9" s="6">
        <v>15000</v>
      </c>
      <c r="G9" s="10">
        <f>F9/30</f>
        <v>500</v>
      </c>
      <c r="H9" s="10">
        <f>F9*0.5*12</f>
        <v>90000</v>
      </c>
      <c r="I9" s="10">
        <f>F9*0.15*12</f>
        <v>27000</v>
      </c>
      <c r="J9" s="10">
        <f>F9*0.2*12</f>
        <v>36000</v>
      </c>
      <c r="K9" s="10">
        <f>F9*0.15*12</f>
        <v>27000</v>
      </c>
      <c r="L9" s="10">
        <f>G9*22*0.6</f>
        <v>6600</v>
      </c>
      <c r="M9" s="10">
        <f>F9*2</f>
        <v>30000</v>
      </c>
    </row>
    <row r="10" spans="1:13" x14ac:dyDescent="0.25">
      <c r="B10" s="8"/>
      <c r="C10" s="8"/>
      <c r="D10" s="9"/>
      <c r="E10" s="10">
        <f>E8+E9</f>
        <v>49500</v>
      </c>
      <c r="F10" s="10">
        <f>F8+F9</f>
        <v>49500</v>
      </c>
      <c r="G10" s="10">
        <f t="shared" ref="G10:M10" si="0">G8+G9</f>
        <v>1650</v>
      </c>
      <c r="H10" s="10">
        <f t="shared" si="0"/>
        <v>297000</v>
      </c>
      <c r="I10" s="10">
        <f t="shared" si="0"/>
        <v>89100</v>
      </c>
      <c r="J10" s="10">
        <f t="shared" si="0"/>
        <v>118800</v>
      </c>
      <c r="K10" s="10">
        <f t="shared" si="0"/>
        <v>89100</v>
      </c>
      <c r="L10" s="10">
        <f t="shared" si="0"/>
        <v>21780</v>
      </c>
      <c r="M10" s="10">
        <f t="shared" si="0"/>
        <v>99000</v>
      </c>
    </row>
    <row r="11" spans="1:13" x14ac:dyDescent="0.25">
      <c r="B11" s="8"/>
      <c r="C11" s="8"/>
      <c r="D11" s="9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25">
      <c r="B12" t="s">
        <v>18</v>
      </c>
      <c r="D12" s="3"/>
      <c r="G12" s="7"/>
      <c r="H12" s="7"/>
      <c r="I12" s="7"/>
      <c r="J12" s="7"/>
      <c r="K12" s="7"/>
      <c r="L12" s="7"/>
      <c r="M12" s="7"/>
    </row>
    <row r="13" spans="1:13" x14ac:dyDescent="0.25">
      <c r="A13">
        <v>3</v>
      </c>
      <c r="B13" s="4" t="s">
        <v>19</v>
      </c>
      <c r="C13" s="4" t="s">
        <v>16</v>
      </c>
      <c r="D13" s="5" t="s">
        <v>135</v>
      </c>
      <c r="E13" s="10">
        <v>15000</v>
      </c>
      <c r="F13" s="10">
        <v>15000</v>
      </c>
      <c r="G13" s="10">
        <f t="shared" ref="G13" si="1">F13/30</f>
        <v>500</v>
      </c>
      <c r="H13" s="10">
        <f>F13*0.5*12</f>
        <v>90000</v>
      </c>
      <c r="I13" s="10">
        <f>F13*0.15*12</f>
        <v>27000</v>
      </c>
      <c r="J13" s="10">
        <f>F13*0.2*12</f>
        <v>36000</v>
      </c>
      <c r="K13" s="10">
        <f>F13*0.15*12</f>
        <v>27000</v>
      </c>
      <c r="L13" s="10">
        <f>G13*22*0.6</f>
        <v>6600</v>
      </c>
      <c r="M13" s="10">
        <f>F13*2</f>
        <v>30000</v>
      </c>
    </row>
    <row r="14" spans="1:13" x14ac:dyDescent="0.25">
      <c r="B14" s="8"/>
      <c r="C14" s="8"/>
      <c r="D14" s="9"/>
      <c r="G14" s="7"/>
      <c r="H14" s="7"/>
      <c r="I14" s="7"/>
      <c r="J14" s="7"/>
      <c r="K14" s="7"/>
      <c r="L14" s="7"/>
      <c r="M14" s="7"/>
    </row>
    <row r="15" spans="1:13" x14ac:dyDescent="0.25">
      <c r="B15" t="s">
        <v>20</v>
      </c>
      <c r="D15" s="3"/>
      <c r="G15" s="7"/>
      <c r="H15" s="7"/>
      <c r="I15" s="7"/>
      <c r="J15" s="7"/>
      <c r="K15" s="7"/>
      <c r="L15" s="7"/>
      <c r="M15" s="7"/>
    </row>
    <row r="16" spans="1:13" x14ac:dyDescent="0.25">
      <c r="A16">
        <v>4</v>
      </c>
      <c r="B16" s="4" t="s">
        <v>21</v>
      </c>
      <c r="C16" s="4" t="s">
        <v>22</v>
      </c>
      <c r="D16" s="5" t="s">
        <v>23</v>
      </c>
      <c r="E16" s="10">
        <v>25000</v>
      </c>
      <c r="F16" s="10">
        <v>25000</v>
      </c>
      <c r="G16" s="10">
        <f t="shared" ref="G16:G27" si="2">F16/30</f>
        <v>833.33333333333337</v>
      </c>
      <c r="H16" s="10">
        <f t="shared" ref="H16:H27" si="3">F16*0.5*12</f>
        <v>150000</v>
      </c>
      <c r="I16" s="10">
        <f t="shared" ref="I16:I27" si="4">F16*0.15*12</f>
        <v>45000</v>
      </c>
      <c r="J16" s="10">
        <f t="shared" ref="J16:J27" si="5">F16*0.2*12</f>
        <v>60000</v>
      </c>
      <c r="K16" s="10">
        <f t="shared" ref="K16:K27" si="6">F16*0.15*12</f>
        <v>45000</v>
      </c>
      <c r="L16" s="10">
        <f>G16*22*0.6</f>
        <v>11000.000000000002</v>
      </c>
      <c r="M16" s="10">
        <f t="shared" ref="M16:M27" si="7">F16*2</f>
        <v>50000</v>
      </c>
    </row>
    <row r="17" spans="1:13" x14ac:dyDescent="0.25">
      <c r="A17">
        <v>5</v>
      </c>
      <c r="B17" s="4" t="s">
        <v>24</v>
      </c>
      <c r="C17" s="4" t="s">
        <v>25</v>
      </c>
      <c r="D17" s="5" t="s">
        <v>26</v>
      </c>
      <c r="E17" s="10">
        <v>22000</v>
      </c>
      <c r="F17" s="10">
        <v>22000</v>
      </c>
      <c r="G17" s="10">
        <f>F17/30</f>
        <v>733.33333333333337</v>
      </c>
      <c r="H17" s="10">
        <f t="shared" si="3"/>
        <v>132000</v>
      </c>
      <c r="I17" s="10">
        <f t="shared" si="4"/>
        <v>39600</v>
      </c>
      <c r="J17" s="10">
        <f t="shared" si="5"/>
        <v>52800</v>
      </c>
      <c r="K17" s="10">
        <f t="shared" si="6"/>
        <v>39600</v>
      </c>
      <c r="L17" s="10">
        <f>G17*22*0.6</f>
        <v>9680</v>
      </c>
      <c r="M17" s="10">
        <f t="shared" si="7"/>
        <v>44000</v>
      </c>
    </row>
    <row r="18" spans="1:13" x14ac:dyDescent="0.25">
      <c r="A18">
        <v>6</v>
      </c>
      <c r="B18" s="11" t="s">
        <v>27</v>
      </c>
      <c r="C18" s="11" t="s">
        <v>28</v>
      </c>
      <c r="D18" s="5" t="s">
        <v>29</v>
      </c>
      <c r="E18" s="10">
        <v>12500</v>
      </c>
      <c r="F18" s="10">
        <v>12500</v>
      </c>
      <c r="G18" s="10">
        <f>F18/30</f>
        <v>416.66666666666669</v>
      </c>
      <c r="H18" s="10">
        <f t="shared" si="3"/>
        <v>75000</v>
      </c>
      <c r="I18" s="10">
        <f t="shared" si="4"/>
        <v>22500</v>
      </c>
      <c r="J18" s="10">
        <f t="shared" si="5"/>
        <v>30000</v>
      </c>
      <c r="K18" s="10">
        <f t="shared" si="6"/>
        <v>22500</v>
      </c>
      <c r="L18" s="10">
        <f t="shared" ref="L18:L27" si="8">G18*22*0.6</f>
        <v>5500.0000000000009</v>
      </c>
      <c r="M18" s="10">
        <f t="shared" si="7"/>
        <v>25000</v>
      </c>
    </row>
    <row r="19" spans="1:13" ht="42.75" x14ac:dyDescent="0.25">
      <c r="A19">
        <v>7</v>
      </c>
      <c r="B19" s="21" t="s">
        <v>30</v>
      </c>
      <c r="C19" s="21" t="s">
        <v>31</v>
      </c>
      <c r="D19" s="21" t="s">
        <v>32</v>
      </c>
      <c r="E19" s="10">
        <v>18000</v>
      </c>
      <c r="F19" s="10">
        <v>20000</v>
      </c>
      <c r="G19" s="10">
        <f t="shared" ref="G19:G20" si="9">F19/30</f>
        <v>666.66666666666663</v>
      </c>
      <c r="H19" s="10">
        <f t="shared" si="3"/>
        <v>120000</v>
      </c>
      <c r="I19" s="10">
        <f t="shared" si="4"/>
        <v>36000</v>
      </c>
      <c r="J19" s="10">
        <f t="shared" si="5"/>
        <v>48000</v>
      </c>
      <c r="K19" s="10">
        <f t="shared" si="6"/>
        <v>36000</v>
      </c>
      <c r="L19" s="10">
        <f t="shared" si="8"/>
        <v>8800</v>
      </c>
      <c r="M19" s="10">
        <f t="shared" si="7"/>
        <v>40000</v>
      </c>
    </row>
    <row r="20" spans="1:13" x14ac:dyDescent="0.25">
      <c r="A20">
        <v>8</v>
      </c>
      <c r="B20" s="11" t="s">
        <v>33</v>
      </c>
      <c r="C20" s="11" t="s">
        <v>34</v>
      </c>
      <c r="D20" s="5" t="s">
        <v>136</v>
      </c>
      <c r="E20" s="10">
        <v>8000</v>
      </c>
      <c r="F20" s="10">
        <v>10000</v>
      </c>
      <c r="G20" s="10">
        <f t="shared" si="9"/>
        <v>333.33333333333331</v>
      </c>
      <c r="H20" s="10">
        <f t="shared" si="3"/>
        <v>60000</v>
      </c>
      <c r="I20" s="10">
        <f t="shared" si="4"/>
        <v>18000</v>
      </c>
      <c r="J20" s="10">
        <f t="shared" si="5"/>
        <v>24000</v>
      </c>
      <c r="K20" s="10">
        <f t="shared" si="6"/>
        <v>18000</v>
      </c>
      <c r="L20" s="10">
        <f t="shared" si="8"/>
        <v>4400</v>
      </c>
      <c r="M20" s="10">
        <f t="shared" si="7"/>
        <v>20000</v>
      </c>
    </row>
    <row r="21" spans="1:13" x14ac:dyDescent="0.25">
      <c r="A21">
        <v>9</v>
      </c>
      <c r="B21" s="22" t="s">
        <v>36</v>
      </c>
      <c r="C21" s="22" t="s">
        <v>36</v>
      </c>
      <c r="D21" s="27" t="s">
        <v>37</v>
      </c>
      <c r="E21" s="10">
        <v>7000</v>
      </c>
      <c r="F21" s="10">
        <v>7000</v>
      </c>
      <c r="G21" s="10">
        <f t="shared" si="2"/>
        <v>233.33333333333334</v>
      </c>
      <c r="H21" s="10">
        <f t="shared" si="3"/>
        <v>42000</v>
      </c>
      <c r="I21" s="10">
        <f t="shared" si="4"/>
        <v>12600</v>
      </c>
      <c r="J21" s="10">
        <f t="shared" si="5"/>
        <v>16800</v>
      </c>
      <c r="K21" s="10">
        <f t="shared" si="6"/>
        <v>12600</v>
      </c>
      <c r="L21" s="10">
        <f t="shared" si="8"/>
        <v>3080.0000000000005</v>
      </c>
      <c r="M21" s="10">
        <f t="shared" si="7"/>
        <v>14000</v>
      </c>
    </row>
    <row r="22" spans="1:13" x14ac:dyDescent="0.25">
      <c r="A22">
        <v>10</v>
      </c>
      <c r="B22" s="22" t="s">
        <v>36</v>
      </c>
      <c r="C22" s="22"/>
      <c r="D22" s="27" t="s">
        <v>137</v>
      </c>
      <c r="E22" s="10">
        <v>7000</v>
      </c>
      <c r="F22" s="10">
        <v>7000</v>
      </c>
      <c r="G22" s="10">
        <f t="shared" si="2"/>
        <v>233.33333333333334</v>
      </c>
      <c r="H22" s="10">
        <f t="shared" si="3"/>
        <v>42000</v>
      </c>
      <c r="I22" s="10">
        <f t="shared" si="4"/>
        <v>12600</v>
      </c>
      <c r="J22" s="10">
        <f t="shared" si="5"/>
        <v>16800</v>
      </c>
      <c r="K22" s="10">
        <f t="shared" si="6"/>
        <v>12600</v>
      </c>
      <c r="L22" s="10">
        <f t="shared" si="8"/>
        <v>3080.0000000000005</v>
      </c>
      <c r="M22" s="10">
        <f t="shared" si="7"/>
        <v>14000</v>
      </c>
    </row>
    <row r="23" spans="1:13" x14ac:dyDescent="0.25">
      <c r="A23">
        <v>11</v>
      </c>
      <c r="B23" s="11" t="s">
        <v>38</v>
      </c>
      <c r="C23" s="11" t="s">
        <v>39</v>
      </c>
      <c r="D23" s="11" t="s">
        <v>40</v>
      </c>
      <c r="E23" s="10">
        <v>12500</v>
      </c>
      <c r="F23" s="10">
        <v>12500</v>
      </c>
      <c r="G23" s="10">
        <f t="shared" si="2"/>
        <v>416.66666666666669</v>
      </c>
      <c r="H23" s="10">
        <f t="shared" si="3"/>
        <v>75000</v>
      </c>
      <c r="I23" s="10">
        <f t="shared" si="4"/>
        <v>22500</v>
      </c>
      <c r="J23" s="10">
        <f t="shared" si="5"/>
        <v>30000</v>
      </c>
      <c r="K23" s="10">
        <f t="shared" si="6"/>
        <v>22500</v>
      </c>
      <c r="L23" s="10">
        <f t="shared" si="8"/>
        <v>5500.0000000000009</v>
      </c>
      <c r="M23" s="10">
        <f t="shared" si="7"/>
        <v>25000</v>
      </c>
    </row>
    <row r="24" spans="1:13" x14ac:dyDescent="0.25">
      <c r="A24">
        <v>12</v>
      </c>
      <c r="B24" s="15" t="s">
        <v>41</v>
      </c>
      <c r="C24" s="15" t="s">
        <v>42</v>
      </c>
      <c r="D24" s="27" t="s">
        <v>43</v>
      </c>
      <c r="E24" s="10">
        <v>7000</v>
      </c>
      <c r="F24" s="10">
        <v>7000</v>
      </c>
      <c r="G24" s="10">
        <f t="shared" si="2"/>
        <v>233.33333333333334</v>
      </c>
      <c r="H24" s="10">
        <f t="shared" si="3"/>
        <v>42000</v>
      </c>
      <c r="I24" s="10">
        <f t="shared" si="4"/>
        <v>12600</v>
      </c>
      <c r="J24" s="10">
        <f t="shared" si="5"/>
        <v>16800</v>
      </c>
      <c r="K24" s="10">
        <f t="shared" si="6"/>
        <v>12600</v>
      </c>
      <c r="L24" s="10">
        <f t="shared" si="8"/>
        <v>3080.0000000000005</v>
      </c>
      <c r="M24" s="10">
        <f t="shared" si="7"/>
        <v>14000</v>
      </c>
    </row>
    <row r="25" spans="1:13" x14ac:dyDescent="0.25">
      <c r="A25">
        <v>13</v>
      </c>
      <c r="B25" s="11" t="s">
        <v>44</v>
      </c>
      <c r="C25" s="11" t="s">
        <v>45</v>
      </c>
      <c r="D25" s="27" t="s">
        <v>138</v>
      </c>
      <c r="E25" s="10">
        <v>6000</v>
      </c>
      <c r="F25" s="10">
        <v>6000</v>
      </c>
      <c r="G25" s="10">
        <f t="shared" si="2"/>
        <v>200</v>
      </c>
      <c r="H25" s="10">
        <f t="shared" si="3"/>
        <v>36000</v>
      </c>
      <c r="I25" s="10">
        <f t="shared" si="4"/>
        <v>10800</v>
      </c>
      <c r="J25" s="10">
        <f t="shared" si="5"/>
        <v>14400</v>
      </c>
      <c r="K25" s="10">
        <f t="shared" si="6"/>
        <v>10800</v>
      </c>
      <c r="L25" s="10">
        <f t="shared" si="8"/>
        <v>2640</v>
      </c>
      <c r="M25" s="10">
        <f t="shared" si="7"/>
        <v>12000</v>
      </c>
    </row>
    <row r="26" spans="1:13" x14ac:dyDescent="0.25">
      <c r="A26">
        <v>14</v>
      </c>
      <c r="B26" s="11" t="s">
        <v>44</v>
      </c>
      <c r="C26" s="11" t="s">
        <v>45</v>
      </c>
      <c r="D26" s="27" t="s">
        <v>139</v>
      </c>
      <c r="E26" s="10">
        <v>6000</v>
      </c>
      <c r="F26" s="10">
        <v>6000</v>
      </c>
      <c r="G26" s="10">
        <f t="shared" si="2"/>
        <v>200</v>
      </c>
      <c r="H26" s="10">
        <f t="shared" si="3"/>
        <v>36000</v>
      </c>
      <c r="I26" s="10">
        <f t="shared" si="4"/>
        <v>10800</v>
      </c>
      <c r="J26" s="10">
        <f t="shared" si="5"/>
        <v>14400</v>
      </c>
      <c r="K26" s="10">
        <f t="shared" si="6"/>
        <v>10800</v>
      </c>
      <c r="L26" s="10">
        <f t="shared" si="8"/>
        <v>2640</v>
      </c>
      <c r="M26" s="10">
        <f t="shared" si="7"/>
        <v>12000</v>
      </c>
    </row>
    <row r="27" spans="1:13" x14ac:dyDescent="0.25">
      <c r="A27">
        <v>15</v>
      </c>
      <c r="B27" s="11" t="s">
        <v>46</v>
      </c>
      <c r="C27" s="11" t="s">
        <v>42</v>
      </c>
      <c r="D27" s="27" t="s">
        <v>140</v>
      </c>
      <c r="E27" s="10">
        <v>8000</v>
      </c>
      <c r="F27" s="10">
        <v>8000</v>
      </c>
      <c r="G27" s="10">
        <f t="shared" si="2"/>
        <v>266.66666666666669</v>
      </c>
      <c r="H27" s="10">
        <f t="shared" si="3"/>
        <v>48000</v>
      </c>
      <c r="I27" s="10">
        <f t="shared" si="4"/>
        <v>14400</v>
      </c>
      <c r="J27" s="10">
        <f t="shared" si="5"/>
        <v>19200</v>
      </c>
      <c r="K27" s="10">
        <f t="shared" si="6"/>
        <v>14400</v>
      </c>
      <c r="L27" s="10">
        <f t="shared" si="8"/>
        <v>3520</v>
      </c>
      <c r="M27" s="10">
        <f t="shared" si="7"/>
        <v>16000</v>
      </c>
    </row>
    <row r="28" spans="1:13" x14ac:dyDescent="0.25">
      <c r="B28" s="18"/>
      <c r="C28" s="18"/>
      <c r="D28" s="19"/>
      <c r="E28" s="13">
        <f t="shared" ref="E28:M28" si="10">SUM(E16:E27)</f>
        <v>139000</v>
      </c>
      <c r="F28" s="13">
        <f t="shared" si="10"/>
        <v>143000</v>
      </c>
      <c r="G28" s="10">
        <f t="shared" si="10"/>
        <v>4766.666666666667</v>
      </c>
      <c r="H28" s="10">
        <f t="shared" si="10"/>
        <v>858000</v>
      </c>
      <c r="I28" s="10">
        <f t="shared" si="10"/>
        <v>257400</v>
      </c>
      <c r="J28" s="10">
        <f t="shared" si="10"/>
        <v>343200</v>
      </c>
      <c r="K28" s="10">
        <f t="shared" si="10"/>
        <v>257400</v>
      </c>
      <c r="L28" s="10">
        <f t="shared" si="10"/>
        <v>62920</v>
      </c>
      <c r="M28" s="10">
        <f t="shared" si="10"/>
        <v>286000</v>
      </c>
    </row>
    <row r="29" spans="1:13" x14ac:dyDescent="0.25">
      <c r="B29" s="18"/>
      <c r="C29" s="18"/>
      <c r="D29" s="19"/>
      <c r="E29" s="7"/>
      <c r="F29" s="7"/>
      <c r="G29" s="7"/>
      <c r="H29" s="7"/>
      <c r="I29" s="7"/>
      <c r="J29" s="7"/>
      <c r="K29" s="7"/>
      <c r="L29" s="7"/>
      <c r="M29" s="7"/>
    </row>
    <row r="30" spans="1:13" x14ac:dyDescent="0.25">
      <c r="B30" s="18"/>
      <c r="C30" s="18"/>
      <c r="D30" s="19"/>
      <c r="E30" s="7"/>
      <c r="F30" s="7"/>
      <c r="G30" s="7"/>
      <c r="H30" s="7"/>
      <c r="I30" s="7"/>
      <c r="J30" s="7"/>
      <c r="K30" s="7"/>
      <c r="L30" s="7"/>
      <c r="M30" s="7"/>
    </row>
    <row r="31" spans="1:13" x14ac:dyDescent="0.25">
      <c r="B31" s="18" t="s">
        <v>47</v>
      </c>
      <c r="C31" s="18"/>
      <c r="D31" s="3"/>
      <c r="G31" s="7"/>
      <c r="H31" s="7"/>
      <c r="I31" s="7"/>
      <c r="J31" s="7"/>
      <c r="K31" s="7"/>
      <c r="L31" s="7"/>
      <c r="M31" s="7"/>
    </row>
    <row r="32" spans="1:13" x14ac:dyDescent="0.25">
      <c r="A32">
        <v>16</v>
      </c>
      <c r="B32" s="11" t="s">
        <v>48</v>
      </c>
      <c r="C32" s="11"/>
      <c r="D32" s="27" t="s">
        <v>141</v>
      </c>
      <c r="E32" s="10">
        <v>12500</v>
      </c>
      <c r="F32" s="10">
        <v>12500</v>
      </c>
      <c r="G32" s="10">
        <f t="shared" ref="G32:G34" si="11">F32/30</f>
        <v>416.66666666666669</v>
      </c>
      <c r="H32" s="10">
        <f>F32*0.5*12</f>
        <v>75000</v>
      </c>
      <c r="I32" s="10">
        <f>F32*0.15*12</f>
        <v>22500</v>
      </c>
      <c r="J32" s="10">
        <f>F32*0.2*12</f>
        <v>30000</v>
      </c>
      <c r="K32" s="10">
        <f>F32*0.15*12</f>
        <v>22500</v>
      </c>
      <c r="L32" s="10">
        <f t="shared" ref="L32:L34" si="12">G32*22*0.6</f>
        <v>5500.0000000000009</v>
      </c>
      <c r="M32" s="10">
        <f>F32*2</f>
        <v>25000</v>
      </c>
    </row>
    <row r="33" spans="1:13" x14ac:dyDescent="0.25">
      <c r="A33">
        <v>17</v>
      </c>
      <c r="B33" s="11" t="s">
        <v>49</v>
      </c>
      <c r="C33" s="11" t="s">
        <v>39</v>
      </c>
      <c r="D33" s="11" t="s">
        <v>51</v>
      </c>
      <c r="E33" s="10">
        <v>12500</v>
      </c>
      <c r="F33" s="10">
        <v>12500</v>
      </c>
      <c r="G33" s="10">
        <f t="shared" si="11"/>
        <v>416.66666666666669</v>
      </c>
      <c r="H33" s="10">
        <f>F33*0.5*12</f>
        <v>75000</v>
      </c>
      <c r="I33" s="10">
        <f>F33*0.15*12</f>
        <v>22500</v>
      </c>
      <c r="J33" s="10">
        <f>F33*0.2*12</f>
        <v>30000</v>
      </c>
      <c r="K33" s="10">
        <f>F33*0.15*12</f>
        <v>22500</v>
      </c>
      <c r="L33" s="10">
        <f t="shared" si="12"/>
        <v>5500.0000000000009</v>
      </c>
      <c r="M33" s="10">
        <f>F33*2</f>
        <v>25000</v>
      </c>
    </row>
    <row r="34" spans="1:13" x14ac:dyDescent="0.25">
      <c r="A34">
        <v>18</v>
      </c>
      <c r="B34" s="11" t="s">
        <v>50</v>
      </c>
      <c r="C34" s="11" t="s">
        <v>34</v>
      </c>
      <c r="D34" s="11" t="s">
        <v>35</v>
      </c>
      <c r="E34" s="10">
        <v>10000</v>
      </c>
      <c r="F34" s="10">
        <v>10000</v>
      </c>
      <c r="G34" s="10">
        <f t="shared" si="11"/>
        <v>333.33333333333331</v>
      </c>
      <c r="H34" s="10">
        <f>F34*0.5*12</f>
        <v>60000</v>
      </c>
      <c r="I34" s="10">
        <f>F34*0.15*12</f>
        <v>18000</v>
      </c>
      <c r="J34" s="10">
        <f>F34*0.2*12</f>
        <v>24000</v>
      </c>
      <c r="K34" s="10">
        <f>F34*0.15*12</f>
        <v>18000</v>
      </c>
      <c r="L34" s="10">
        <f t="shared" si="12"/>
        <v>4400</v>
      </c>
      <c r="M34" s="10">
        <f>F34*2</f>
        <v>20000</v>
      </c>
    </row>
    <row r="35" spans="1:13" x14ac:dyDescent="0.25">
      <c r="B35" s="18"/>
      <c r="C35" s="18"/>
      <c r="D35" s="19"/>
      <c r="E35" s="10">
        <f>SUM(E32:E34)</f>
        <v>35000</v>
      </c>
      <c r="F35" s="10">
        <f>SUM(F32:F34)</f>
        <v>35000</v>
      </c>
      <c r="G35" s="10">
        <f t="shared" ref="G35:M35" si="13">SUM(G32:G34)</f>
        <v>1166.6666666666667</v>
      </c>
      <c r="H35" s="10">
        <f t="shared" si="13"/>
        <v>210000</v>
      </c>
      <c r="I35" s="10">
        <f t="shared" si="13"/>
        <v>63000</v>
      </c>
      <c r="J35" s="10">
        <f t="shared" si="13"/>
        <v>84000</v>
      </c>
      <c r="K35" s="10">
        <f t="shared" si="13"/>
        <v>63000</v>
      </c>
      <c r="L35" s="10">
        <f t="shared" si="13"/>
        <v>15400.000000000002</v>
      </c>
      <c r="M35" s="10">
        <f t="shared" si="13"/>
        <v>70000</v>
      </c>
    </row>
    <row r="36" spans="1:13" x14ac:dyDescent="0.25">
      <c r="B36" s="8"/>
      <c r="C36" s="8"/>
      <c r="D36" s="9"/>
      <c r="E36" s="7"/>
      <c r="F36" s="7"/>
      <c r="G36" s="7"/>
      <c r="H36" s="7"/>
      <c r="I36" s="7"/>
      <c r="J36" s="7"/>
      <c r="K36" s="7"/>
      <c r="L36" s="7"/>
      <c r="M36" s="7"/>
    </row>
    <row r="37" spans="1:13" x14ac:dyDescent="0.25">
      <c r="B37" s="8" t="s">
        <v>52</v>
      </c>
      <c r="C37" s="8"/>
      <c r="D37" s="3"/>
      <c r="G37" s="7"/>
      <c r="H37" s="7"/>
      <c r="I37" s="7"/>
      <c r="J37" s="7"/>
      <c r="K37" s="7"/>
      <c r="L37" s="7"/>
      <c r="M37" s="7"/>
    </row>
    <row r="38" spans="1:13" ht="38.25" x14ac:dyDescent="0.25">
      <c r="A38">
        <v>19</v>
      </c>
      <c r="B38" s="4" t="s">
        <v>53</v>
      </c>
      <c r="C38" s="4" t="s">
        <v>22</v>
      </c>
      <c r="D38" s="28" t="s">
        <v>54</v>
      </c>
      <c r="E38" s="10">
        <v>25000</v>
      </c>
      <c r="F38" s="10">
        <v>25000</v>
      </c>
      <c r="G38" s="10">
        <f t="shared" ref="G38:G39" si="14">F38/30</f>
        <v>833.33333333333337</v>
      </c>
      <c r="H38" s="10">
        <f>F38*0.5*12</f>
        <v>150000</v>
      </c>
      <c r="I38" s="10">
        <f>F38*0.15*12</f>
        <v>45000</v>
      </c>
      <c r="J38" s="10">
        <f>F38*0.2*12</f>
        <v>60000</v>
      </c>
      <c r="K38" s="10">
        <f>F38*0.15*12</f>
        <v>45000</v>
      </c>
      <c r="L38" s="10">
        <f t="shared" ref="L38:L39" si="15">G38*22*0.6</f>
        <v>11000.000000000002</v>
      </c>
      <c r="M38" s="10">
        <f>F38*2</f>
        <v>50000</v>
      </c>
    </row>
    <row r="39" spans="1:13" ht="51" x14ac:dyDescent="0.25">
      <c r="A39">
        <v>20</v>
      </c>
      <c r="B39" s="4" t="s">
        <v>55</v>
      </c>
      <c r="C39" s="12" t="s">
        <v>56</v>
      </c>
      <c r="D39" s="29" t="s">
        <v>142</v>
      </c>
      <c r="E39" s="10">
        <v>10000</v>
      </c>
      <c r="F39" s="10">
        <v>10000</v>
      </c>
      <c r="G39" s="10">
        <f t="shared" si="14"/>
        <v>333.33333333333331</v>
      </c>
      <c r="H39" s="10">
        <f>F39*0.5*12</f>
        <v>60000</v>
      </c>
      <c r="I39" s="10">
        <f>F39*0.15*12</f>
        <v>18000</v>
      </c>
      <c r="J39" s="10">
        <f>F39*0.2*12</f>
        <v>24000</v>
      </c>
      <c r="K39" s="10">
        <f>F39*0.15*12</f>
        <v>18000</v>
      </c>
      <c r="L39" s="10">
        <f t="shared" si="15"/>
        <v>4400</v>
      </c>
      <c r="M39" s="10">
        <f>F39*2</f>
        <v>20000</v>
      </c>
    </row>
    <row r="40" spans="1:13" x14ac:dyDescent="0.25">
      <c r="B40" s="8"/>
      <c r="C40" s="8"/>
      <c r="D40" s="14"/>
      <c r="E40" s="10">
        <f>SUM(E38:E39)</f>
        <v>35000</v>
      </c>
      <c r="F40" s="10">
        <f>SUM(F38:F39)</f>
        <v>35000</v>
      </c>
      <c r="G40" s="10">
        <f t="shared" ref="G40:M40" si="16">SUM(G38:G39)</f>
        <v>1166.6666666666667</v>
      </c>
      <c r="H40" s="10">
        <f t="shared" si="16"/>
        <v>210000</v>
      </c>
      <c r="I40" s="10">
        <f t="shared" si="16"/>
        <v>63000</v>
      </c>
      <c r="J40" s="10">
        <f t="shared" si="16"/>
        <v>84000</v>
      </c>
      <c r="K40" s="10">
        <f t="shared" si="16"/>
        <v>63000</v>
      </c>
      <c r="L40" s="10">
        <f t="shared" si="16"/>
        <v>15400.000000000002</v>
      </c>
      <c r="M40" s="10">
        <f t="shared" si="16"/>
        <v>70000</v>
      </c>
    </row>
    <row r="41" spans="1:13" x14ac:dyDescent="0.25">
      <c r="B41" s="8"/>
      <c r="C41" s="8"/>
      <c r="D41" s="14"/>
      <c r="E41" s="7"/>
      <c r="F41" s="7"/>
      <c r="G41" s="7"/>
      <c r="H41" s="7"/>
      <c r="I41" s="7"/>
      <c r="J41" s="7"/>
      <c r="K41" s="7"/>
      <c r="L41" s="7"/>
      <c r="M41" s="7"/>
    </row>
    <row r="42" spans="1:13" x14ac:dyDescent="0.25">
      <c r="B42" s="8" t="s">
        <v>57</v>
      </c>
      <c r="C42" s="8"/>
      <c r="D42" s="14"/>
      <c r="E42" s="7"/>
      <c r="F42" s="7"/>
      <c r="G42" s="7"/>
      <c r="H42" s="7"/>
      <c r="I42" s="7"/>
      <c r="J42" s="7"/>
      <c r="K42" s="7"/>
      <c r="L42" s="7"/>
      <c r="M42" s="7"/>
    </row>
    <row r="43" spans="1:13" x14ac:dyDescent="0.25">
      <c r="A43">
        <v>21</v>
      </c>
      <c r="B43" s="4" t="s">
        <v>58</v>
      </c>
      <c r="C43" s="4" t="s">
        <v>39</v>
      </c>
      <c r="D43" s="5" t="s">
        <v>59</v>
      </c>
      <c r="E43" s="10">
        <v>12500</v>
      </c>
      <c r="F43" s="10">
        <v>12500</v>
      </c>
      <c r="G43" s="10">
        <f t="shared" ref="G43:G61" si="17">F43/30</f>
        <v>416.66666666666669</v>
      </c>
      <c r="H43" s="10">
        <f t="shared" ref="H43:H61" si="18">F43*0.5*12</f>
        <v>75000</v>
      </c>
      <c r="I43" s="10">
        <f t="shared" ref="I43:I61" si="19">F43*0.15*12</f>
        <v>22500</v>
      </c>
      <c r="J43" s="10">
        <f t="shared" ref="J43:J61" si="20">F43*0.2*12</f>
        <v>30000</v>
      </c>
      <c r="K43" s="10">
        <f t="shared" ref="K43:K61" si="21">F43*0.15*12</f>
        <v>22500</v>
      </c>
      <c r="L43" s="10">
        <f>G43*34*0.6</f>
        <v>8500</v>
      </c>
      <c r="M43" s="10">
        <f t="shared" ref="M43:M61" si="22">F43*2</f>
        <v>25000</v>
      </c>
    </row>
    <row r="44" spans="1:13" x14ac:dyDescent="0.25">
      <c r="A44">
        <v>22</v>
      </c>
      <c r="B44" s="15" t="s">
        <v>60</v>
      </c>
      <c r="C44" s="15" t="s">
        <v>61</v>
      </c>
      <c r="D44" s="16" t="s">
        <v>62</v>
      </c>
      <c r="E44" s="10">
        <v>8000</v>
      </c>
      <c r="F44" s="10">
        <v>8000</v>
      </c>
      <c r="G44" s="10">
        <f t="shared" si="17"/>
        <v>266.66666666666669</v>
      </c>
      <c r="H44" s="10">
        <f t="shared" si="18"/>
        <v>48000</v>
      </c>
      <c r="I44" s="10">
        <f t="shared" si="19"/>
        <v>14400</v>
      </c>
      <c r="J44" s="10">
        <f t="shared" si="20"/>
        <v>19200</v>
      </c>
      <c r="K44" s="10">
        <f t="shared" si="21"/>
        <v>14400</v>
      </c>
      <c r="L44" s="10">
        <f t="shared" ref="L44:L61" si="23">G44*22*0.6</f>
        <v>3520</v>
      </c>
      <c r="M44" s="10">
        <f t="shared" si="22"/>
        <v>16000</v>
      </c>
    </row>
    <row r="45" spans="1:13" x14ac:dyDescent="0.25">
      <c r="A45">
        <v>23</v>
      </c>
      <c r="B45" s="4" t="s">
        <v>60</v>
      </c>
      <c r="C45" s="11" t="s">
        <v>61</v>
      </c>
      <c r="D45" s="11" t="s">
        <v>63</v>
      </c>
      <c r="E45" s="10">
        <v>8000</v>
      </c>
      <c r="F45" s="10">
        <v>8000</v>
      </c>
      <c r="G45" s="10">
        <f t="shared" si="17"/>
        <v>266.66666666666669</v>
      </c>
      <c r="H45" s="10">
        <f t="shared" si="18"/>
        <v>48000</v>
      </c>
      <c r="I45" s="10">
        <f t="shared" si="19"/>
        <v>14400</v>
      </c>
      <c r="J45" s="10">
        <f t="shared" si="20"/>
        <v>19200</v>
      </c>
      <c r="K45" s="10">
        <f t="shared" si="21"/>
        <v>14400</v>
      </c>
      <c r="L45" s="10">
        <f t="shared" si="23"/>
        <v>3520</v>
      </c>
      <c r="M45" s="10">
        <f t="shared" si="22"/>
        <v>16000</v>
      </c>
    </row>
    <row r="46" spans="1:13" x14ac:dyDescent="0.25">
      <c r="A46">
        <v>24</v>
      </c>
      <c r="B46" s="4" t="s">
        <v>64</v>
      </c>
      <c r="C46" s="4" t="s">
        <v>39</v>
      </c>
      <c r="D46" s="5" t="s">
        <v>65</v>
      </c>
      <c r="E46" s="10">
        <v>12500</v>
      </c>
      <c r="F46" s="10">
        <v>12500</v>
      </c>
      <c r="G46" s="10">
        <f t="shared" si="17"/>
        <v>416.66666666666669</v>
      </c>
      <c r="H46" s="10">
        <f t="shared" si="18"/>
        <v>75000</v>
      </c>
      <c r="I46" s="10">
        <f t="shared" si="19"/>
        <v>22500</v>
      </c>
      <c r="J46" s="10">
        <f t="shared" si="20"/>
        <v>30000</v>
      </c>
      <c r="K46" s="10">
        <f t="shared" si="21"/>
        <v>22500</v>
      </c>
      <c r="L46" s="10">
        <f t="shared" si="23"/>
        <v>5500.0000000000009</v>
      </c>
      <c r="M46" s="10">
        <f t="shared" si="22"/>
        <v>25000</v>
      </c>
    </row>
    <row r="47" spans="1:13" x14ac:dyDescent="0.25">
      <c r="A47">
        <v>25</v>
      </c>
      <c r="B47" s="4" t="s">
        <v>66</v>
      </c>
      <c r="C47" s="4" t="s">
        <v>67</v>
      </c>
      <c r="D47" s="5" t="s">
        <v>68</v>
      </c>
      <c r="E47" s="10">
        <v>9000</v>
      </c>
      <c r="F47" s="10">
        <v>9000</v>
      </c>
      <c r="G47" s="10">
        <f t="shared" si="17"/>
        <v>300</v>
      </c>
      <c r="H47" s="10">
        <f t="shared" si="18"/>
        <v>54000</v>
      </c>
      <c r="I47" s="10">
        <f t="shared" si="19"/>
        <v>16200</v>
      </c>
      <c r="J47" s="10">
        <f t="shared" si="20"/>
        <v>21600</v>
      </c>
      <c r="K47" s="10">
        <f t="shared" si="21"/>
        <v>16200</v>
      </c>
      <c r="L47" s="10">
        <f t="shared" si="23"/>
        <v>3960</v>
      </c>
      <c r="M47" s="10">
        <f t="shared" si="22"/>
        <v>18000</v>
      </c>
    </row>
    <row r="48" spans="1:13" x14ac:dyDescent="0.25">
      <c r="A48">
        <v>26</v>
      </c>
      <c r="B48" s="4" t="s">
        <v>66</v>
      </c>
      <c r="C48" s="4" t="s">
        <v>67</v>
      </c>
      <c r="D48" s="5" t="s">
        <v>69</v>
      </c>
      <c r="E48" s="10">
        <v>9000</v>
      </c>
      <c r="F48" s="10">
        <v>9000</v>
      </c>
      <c r="G48" s="10">
        <f t="shared" si="17"/>
        <v>300</v>
      </c>
      <c r="H48" s="10">
        <f t="shared" si="18"/>
        <v>54000</v>
      </c>
      <c r="I48" s="10">
        <f t="shared" si="19"/>
        <v>16200</v>
      </c>
      <c r="J48" s="10">
        <f t="shared" si="20"/>
        <v>21600</v>
      </c>
      <c r="K48" s="10">
        <f t="shared" si="21"/>
        <v>16200</v>
      </c>
      <c r="L48" s="10">
        <f t="shared" si="23"/>
        <v>3960</v>
      </c>
      <c r="M48" s="10">
        <f t="shared" si="22"/>
        <v>18000</v>
      </c>
    </row>
    <row r="49" spans="1:13" x14ac:dyDescent="0.25">
      <c r="A49">
        <v>27</v>
      </c>
      <c r="B49" s="11" t="s">
        <v>66</v>
      </c>
      <c r="C49" s="11" t="s">
        <v>67</v>
      </c>
      <c r="D49" s="27" t="s">
        <v>70</v>
      </c>
      <c r="E49" s="10">
        <v>9000</v>
      </c>
      <c r="F49" s="10">
        <v>9000</v>
      </c>
      <c r="G49" s="10">
        <f t="shared" si="17"/>
        <v>300</v>
      </c>
      <c r="H49" s="10">
        <f t="shared" si="18"/>
        <v>54000</v>
      </c>
      <c r="I49" s="10">
        <f t="shared" si="19"/>
        <v>16200</v>
      </c>
      <c r="J49" s="10">
        <f t="shared" si="20"/>
        <v>21600</v>
      </c>
      <c r="K49" s="10">
        <f t="shared" si="21"/>
        <v>16200</v>
      </c>
      <c r="L49" s="10">
        <f t="shared" si="23"/>
        <v>3960</v>
      </c>
      <c r="M49" s="10">
        <f t="shared" si="22"/>
        <v>18000</v>
      </c>
    </row>
    <row r="50" spans="1:13" x14ac:dyDescent="0.25">
      <c r="A50">
        <v>28</v>
      </c>
      <c r="B50" s="11" t="s">
        <v>66</v>
      </c>
      <c r="C50" s="11" t="s">
        <v>67</v>
      </c>
      <c r="D50" s="11" t="s">
        <v>71</v>
      </c>
      <c r="E50" s="10">
        <v>9000</v>
      </c>
      <c r="F50" s="10">
        <v>9000</v>
      </c>
      <c r="G50" s="10">
        <f t="shared" si="17"/>
        <v>300</v>
      </c>
      <c r="H50" s="10">
        <f t="shared" si="18"/>
        <v>54000</v>
      </c>
      <c r="I50" s="10">
        <f t="shared" si="19"/>
        <v>16200</v>
      </c>
      <c r="J50" s="10">
        <f t="shared" si="20"/>
        <v>21600</v>
      </c>
      <c r="K50" s="10">
        <f t="shared" si="21"/>
        <v>16200</v>
      </c>
      <c r="L50" s="10">
        <f t="shared" si="23"/>
        <v>3960</v>
      </c>
      <c r="M50" s="10">
        <f t="shared" si="22"/>
        <v>18000</v>
      </c>
    </row>
    <row r="51" spans="1:13" x14ac:dyDescent="0.25">
      <c r="A51">
        <v>29</v>
      </c>
      <c r="B51" s="11" t="s">
        <v>66</v>
      </c>
      <c r="C51" s="11" t="s">
        <v>67</v>
      </c>
      <c r="D51" s="30" t="s">
        <v>143</v>
      </c>
      <c r="E51" s="10">
        <v>0</v>
      </c>
      <c r="F51" s="10">
        <v>9000</v>
      </c>
      <c r="G51" s="10">
        <f t="shared" si="17"/>
        <v>300</v>
      </c>
      <c r="H51" s="10">
        <f t="shared" si="18"/>
        <v>54000</v>
      </c>
      <c r="I51" s="10">
        <f t="shared" si="19"/>
        <v>16200</v>
      </c>
      <c r="J51" s="10">
        <f t="shared" si="20"/>
        <v>21600</v>
      </c>
      <c r="K51" s="10">
        <f t="shared" si="21"/>
        <v>16200</v>
      </c>
      <c r="L51" s="10">
        <f t="shared" si="23"/>
        <v>3960</v>
      </c>
      <c r="M51" s="10">
        <f t="shared" si="22"/>
        <v>18000</v>
      </c>
    </row>
    <row r="52" spans="1:13" x14ac:dyDescent="0.25">
      <c r="A52">
        <v>30</v>
      </c>
      <c r="B52" s="11" t="s">
        <v>72</v>
      </c>
      <c r="C52" s="11" t="s">
        <v>39</v>
      </c>
      <c r="D52" s="27" t="s">
        <v>73</v>
      </c>
      <c r="E52" s="10">
        <v>12500</v>
      </c>
      <c r="F52" s="10">
        <v>12500</v>
      </c>
      <c r="G52" s="10">
        <f t="shared" si="17"/>
        <v>416.66666666666669</v>
      </c>
      <c r="H52" s="10">
        <f t="shared" si="18"/>
        <v>75000</v>
      </c>
      <c r="I52" s="10">
        <f t="shared" si="19"/>
        <v>22500</v>
      </c>
      <c r="J52" s="10">
        <f t="shared" si="20"/>
        <v>30000</v>
      </c>
      <c r="K52" s="10">
        <f t="shared" si="21"/>
        <v>22500</v>
      </c>
      <c r="L52" s="10">
        <f t="shared" si="23"/>
        <v>5500.0000000000009</v>
      </c>
      <c r="M52" s="10">
        <f t="shared" si="22"/>
        <v>25000</v>
      </c>
    </row>
    <row r="53" spans="1:13" x14ac:dyDescent="0.25">
      <c r="A53">
        <v>31</v>
      </c>
      <c r="B53" s="11" t="s">
        <v>74</v>
      </c>
      <c r="C53" s="11" t="s">
        <v>75</v>
      </c>
      <c r="D53" s="31" t="s">
        <v>76</v>
      </c>
      <c r="E53" s="10">
        <v>8000</v>
      </c>
      <c r="F53" s="10">
        <v>10000</v>
      </c>
      <c r="G53" s="10">
        <f t="shared" si="17"/>
        <v>333.33333333333331</v>
      </c>
      <c r="H53" s="10">
        <f t="shared" si="18"/>
        <v>60000</v>
      </c>
      <c r="I53" s="10">
        <f t="shared" si="19"/>
        <v>18000</v>
      </c>
      <c r="J53" s="10">
        <f t="shared" si="20"/>
        <v>24000</v>
      </c>
      <c r="K53" s="10">
        <f t="shared" si="21"/>
        <v>18000</v>
      </c>
      <c r="L53" s="10">
        <f t="shared" si="23"/>
        <v>4400</v>
      </c>
      <c r="M53" s="10">
        <f t="shared" si="22"/>
        <v>20000</v>
      </c>
    </row>
    <row r="54" spans="1:13" x14ac:dyDescent="0.25">
      <c r="A54">
        <v>32</v>
      </c>
      <c r="B54" s="11" t="s">
        <v>77</v>
      </c>
      <c r="C54" s="11" t="s">
        <v>39</v>
      </c>
      <c r="D54" s="27" t="s">
        <v>78</v>
      </c>
      <c r="E54" s="10">
        <v>12500</v>
      </c>
      <c r="F54" s="10">
        <v>12500</v>
      </c>
      <c r="G54" s="10">
        <f t="shared" si="17"/>
        <v>416.66666666666669</v>
      </c>
      <c r="H54" s="10">
        <f t="shared" si="18"/>
        <v>75000</v>
      </c>
      <c r="I54" s="10">
        <f t="shared" si="19"/>
        <v>22500</v>
      </c>
      <c r="J54" s="10">
        <f t="shared" si="20"/>
        <v>30000</v>
      </c>
      <c r="K54" s="10">
        <f t="shared" si="21"/>
        <v>22500</v>
      </c>
      <c r="L54" s="10">
        <f t="shared" si="23"/>
        <v>5500.0000000000009</v>
      </c>
      <c r="M54" s="10">
        <f t="shared" si="22"/>
        <v>25000</v>
      </c>
    </row>
    <row r="55" spans="1:13" x14ac:dyDescent="0.25">
      <c r="A55">
        <v>33</v>
      </c>
      <c r="B55" s="11" t="s">
        <v>144</v>
      </c>
      <c r="C55" s="11"/>
      <c r="D55" s="30" t="s">
        <v>143</v>
      </c>
      <c r="E55" s="10">
        <v>0</v>
      </c>
      <c r="F55" s="10">
        <v>10000</v>
      </c>
      <c r="G55" s="10">
        <f t="shared" si="17"/>
        <v>333.33333333333331</v>
      </c>
      <c r="H55" s="10">
        <f t="shared" si="18"/>
        <v>60000</v>
      </c>
      <c r="I55" s="10">
        <f t="shared" si="19"/>
        <v>18000</v>
      </c>
      <c r="J55" s="10">
        <f t="shared" si="20"/>
        <v>24000</v>
      </c>
      <c r="K55" s="10">
        <f t="shared" si="21"/>
        <v>18000</v>
      </c>
      <c r="L55" s="10">
        <f>G55*10*0.6</f>
        <v>1999.9999999999998</v>
      </c>
      <c r="M55" s="10">
        <f t="shared" si="22"/>
        <v>20000</v>
      </c>
    </row>
    <row r="56" spans="1:13" x14ac:dyDescent="0.25">
      <c r="A56">
        <v>34</v>
      </c>
      <c r="B56" s="11" t="s">
        <v>79</v>
      </c>
      <c r="C56" s="11" t="s">
        <v>39</v>
      </c>
      <c r="D56" s="27" t="s">
        <v>80</v>
      </c>
      <c r="E56" s="10">
        <v>12500</v>
      </c>
      <c r="F56" s="10">
        <v>12500</v>
      </c>
      <c r="G56" s="10">
        <f t="shared" si="17"/>
        <v>416.66666666666669</v>
      </c>
      <c r="H56" s="10">
        <f t="shared" si="18"/>
        <v>75000</v>
      </c>
      <c r="I56" s="10">
        <f t="shared" si="19"/>
        <v>22500</v>
      </c>
      <c r="J56" s="10">
        <f t="shared" si="20"/>
        <v>30000</v>
      </c>
      <c r="K56" s="10">
        <f t="shared" si="21"/>
        <v>22500</v>
      </c>
      <c r="L56" s="10">
        <f t="shared" si="23"/>
        <v>5500.0000000000009</v>
      </c>
      <c r="M56" s="10">
        <f t="shared" si="22"/>
        <v>25000</v>
      </c>
    </row>
    <row r="57" spans="1:13" x14ac:dyDescent="0.25">
      <c r="A57">
        <v>35</v>
      </c>
      <c r="B57" s="11" t="s">
        <v>81</v>
      </c>
      <c r="C57" s="11" t="s">
        <v>82</v>
      </c>
      <c r="D57" s="27" t="s">
        <v>83</v>
      </c>
      <c r="E57" s="10">
        <v>12500</v>
      </c>
      <c r="F57" s="10">
        <v>12500</v>
      </c>
      <c r="G57" s="10">
        <f t="shared" si="17"/>
        <v>416.66666666666669</v>
      </c>
      <c r="H57" s="10">
        <f t="shared" si="18"/>
        <v>75000</v>
      </c>
      <c r="I57" s="10">
        <f t="shared" si="19"/>
        <v>22500</v>
      </c>
      <c r="J57" s="10">
        <f t="shared" si="20"/>
        <v>30000</v>
      </c>
      <c r="K57" s="10">
        <f t="shared" si="21"/>
        <v>22500</v>
      </c>
      <c r="L57" s="10">
        <f t="shared" si="23"/>
        <v>5500.0000000000009</v>
      </c>
      <c r="M57" s="10">
        <f t="shared" si="22"/>
        <v>25000</v>
      </c>
    </row>
    <row r="58" spans="1:13" x14ac:dyDescent="0.25">
      <c r="A58">
        <v>36</v>
      </c>
      <c r="B58" s="11" t="s">
        <v>84</v>
      </c>
      <c r="C58" s="11" t="s">
        <v>75</v>
      </c>
      <c r="D58" s="27" t="s">
        <v>85</v>
      </c>
      <c r="E58" s="10">
        <v>7000</v>
      </c>
      <c r="F58" s="10">
        <v>7000</v>
      </c>
      <c r="G58" s="10">
        <f t="shared" si="17"/>
        <v>233.33333333333334</v>
      </c>
      <c r="H58" s="10">
        <f t="shared" si="18"/>
        <v>42000</v>
      </c>
      <c r="I58" s="10">
        <f t="shared" si="19"/>
        <v>12600</v>
      </c>
      <c r="J58" s="10">
        <f t="shared" si="20"/>
        <v>16800</v>
      </c>
      <c r="K58" s="10">
        <f t="shared" si="21"/>
        <v>12600</v>
      </c>
      <c r="L58" s="10">
        <f t="shared" si="23"/>
        <v>3080.0000000000005</v>
      </c>
      <c r="M58" s="10">
        <f t="shared" si="22"/>
        <v>14000</v>
      </c>
    </row>
    <row r="59" spans="1:13" x14ac:dyDescent="0.25">
      <c r="A59">
        <v>37</v>
      </c>
      <c r="B59" s="11" t="s">
        <v>145</v>
      </c>
      <c r="C59" s="11" t="s">
        <v>34</v>
      </c>
      <c r="D59" s="27" t="s">
        <v>146</v>
      </c>
      <c r="E59" s="10">
        <v>10000</v>
      </c>
      <c r="F59" s="10">
        <v>10000</v>
      </c>
      <c r="G59" s="10">
        <f t="shared" si="17"/>
        <v>333.33333333333331</v>
      </c>
      <c r="H59" s="10">
        <f t="shared" si="18"/>
        <v>60000</v>
      </c>
      <c r="I59" s="10">
        <f t="shared" si="19"/>
        <v>18000</v>
      </c>
      <c r="J59" s="10">
        <f t="shared" si="20"/>
        <v>24000</v>
      </c>
      <c r="K59" s="10">
        <f t="shared" si="21"/>
        <v>18000</v>
      </c>
      <c r="L59" s="10">
        <f t="shared" si="23"/>
        <v>4400</v>
      </c>
      <c r="M59" s="10">
        <f t="shared" si="22"/>
        <v>20000</v>
      </c>
    </row>
    <row r="60" spans="1:13" x14ac:dyDescent="0.25">
      <c r="A60">
        <v>38</v>
      </c>
      <c r="B60" s="11" t="s">
        <v>41</v>
      </c>
      <c r="C60" s="11" t="s">
        <v>41</v>
      </c>
      <c r="D60" s="11" t="s">
        <v>138</v>
      </c>
      <c r="E60" s="10">
        <v>7000</v>
      </c>
      <c r="F60" s="10">
        <v>7000</v>
      </c>
      <c r="G60" s="10">
        <f t="shared" si="17"/>
        <v>233.33333333333334</v>
      </c>
      <c r="H60" s="10">
        <f t="shared" si="18"/>
        <v>42000</v>
      </c>
      <c r="I60" s="10">
        <f t="shared" si="19"/>
        <v>12600</v>
      </c>
      <c r="J60" s="10">
        <f t="shared" si="20"/>
        <v>16800</v>
      </c>
      <c r="K60" s="10">
        <f t="shared" si="21"/>
        <v>12600</v>
      </c>
      <c r="L60" s="10">
        <f t="shared" si="23"/>
        <v>3080.0000000000005</v>
      </c>
      <c r="M60" s="10">
        <f t="shared" si="22"/>
        <v>14000</v>
      </c>
    </row>
    <row r="61" spans="1:13" x14ac:dyDescent="0.25">
      <c r="A61">
        <v>39</v>
      </c>
      <c r="B61" s="11" t="s">
        <v>147</v>
      </c>
      <c r="C61" s="11" t="s">
        <v>36</v>
      </c>
      <c r="D61" s="11" t="s">
        <v>87</v>
      </c>
      <c r="E61" s="10">
        <v>7000</v>
      </c>
      <c r="F61" s="10">
        <v>7000</v>
      </c>
      <c r="G61" s="10">
        <f t="shared" si="17"/>
        <v>233.33333333333334</v>
      </c>
      <c r="H61" s="10">
        <f t="shared" si="18"/>
        <v>42000</v>
      </c>
      <c r="I61" s="10">
        <f t="shared" si="19"/>
        <v>12600</v>
      </c>
      <c r="J61" s="10">
        <f t="shared" si="20"/>
        <v>16800</v>
      </c>
      <c r="K61" s="10">
        <f t="shared" si="21"/>
        <v>12600</v>
      </c>
      <c r="L61" s="10">
        <f t="shared" si="23"/>
        <v>3080.0000000000005</v>
      </c>
      <c r="M61" s="10">
        <f t="shared" si="22"/>
        <v>14000</v>
      </c>
    </row>
    <row r="62" spans="1:13" x14ac:dyDescent="0.25">
      <c r="B62" s="18"/>
      <c r="C62" s="18"/>
      <c r="D62" s="19"/>
      <c r="E62" s="10">
        <f>SUM(E43:E61)</f>
        <v>166000</v>
      </c>
      <c r="F62" s="10">
        <f>SUM(F43:F61)</f>
        <v>187000</v>
      </c>
      <c r="G62" s="10">
        <f t="shared" ref="G62:M62" si="24">SUM(G43:G61)</f>
        <v>6233.333333333333</v>
      </c>
      <c r="H62" s="10">
        <f t="shared" si="24"/>
        <v>1122000</v>
      </c>
      <c r="I62" s="10">
        <f t="shared" si="24"/>
        <v>336600</v>
      </c>
      <c r="J62" s="10">
        <f t="shared" si="24"/>
        <v>448800</v>
      </c>
      <c r="K62" s="10">
        <f t="shared" si="24"/>
        <v>336600</v>
      </c>
      <c r="L62" s="10">
        <f t="shared" si="24"/>
        <v>82880</v>
      </c>
      <c r="M62" s="10">
        <f t="shared" si="24"/>
        <v>374000</v>
      </c>
    </row>
    <row r="63" spans="1:13" x14ac:dyDescent="0.25">
      <c r="B63" s="18"/>
      <c r="C63" s="18"/>
      <c r="D63" s="19"/>
      <c r="G63" s="7"/>
      <c r="H63" s="7"/>
      <c r="I63" s="7"/>
      <c r="J63" s="7"/>
      <c r="K63" s="7"/>
      <c r="L63" s="7"/>
      <c r="M63" s="7"/>
    </row>
    <row r="64" spans="1:13" x14ac:dyDescent="0.25">
      <c r="D64" s="3"/>
      <c r="G64" s="7"/>
      <c r="H64" s="7"/>
      <c r="I64" s="7"/>
      <c r="J64" s="7"/>
      <c r="K64" s="7"/>
      <c r="L64" s="7"/>
      <c r="M64" s="7"/>
    </row>
    <row r="65" spans="1:13" x14ac:dyDescent="0.25">
      <c r="B65" t="s">
        <v>88</v>
      </c>
      <c r="D65" s="3"/>
      <c r="G65" s="7"/>
      <c r="H65" s="7"/>
      <c r="I65" s="7"/>
      <c r="J65" s="7"/>
      <c r="K65" s="7"/>
      <c r="L65" s="7"/>
      <c r="M65" s="7"/>
    </row>
    <row r="66" spans="1:13" x14ac:dyDescent="0.25">
      <c r="A66">
        <v>40</v>
      </c>
      <c r="B66" s="4" t="s">
        <v>89</v>
      </c>
      <c r="C66" s="4" t="s">
        <v>90</v>
      </c>
      <c r="D66" s="5" t="s">
        <v>91</v>
      </c>
      <c r="E66" s="10">
        <v>12500</v>
      </c>
      <c r="F66" s="10">
        <v>12500</v>
      </c>
      <c r="G66" s="10">
        <f t="shared" ref="G66:G71" si="25">F66/30</f>
        <v>416.66666666666669</v>
      </c>
      <c r="H66" s="10">
        <f t="shared" ref="H66:H71" si="26">F66*0.5*12</f>
        <v>75000</v>
      </c>
      <c r="I66" s="10">
        <f t="shared" ref="I66:I71" si="27">F66*0.15*12</f>
        <v>22500</v>
      </c>
      <c r="J66" s="10">
        <f t="shared" ref="J66:J71" si="28">F66*0.2*12</f>
        <v>30000</v>
      </c>
      <c r="K66" s="10">
        <f t="shared" ref="K66:K71" si="29">F66*0.15*12</f>
        <v>22500</v>
      </c>
      <c r="L66" s="10">
        <f t="shared" ref="L66:L71" si="30">G66*22*0.6</f>
        <v>5500.0000000000009</v>
      </c>
      <c r="M66" s="10">
        <f t="shared" ref="M66:M71" si="31">F66*2</f>
        <v>25000</v>
      </c>
    </row>
    <row r="67" spans="1:13" x14ac:dyDescent="0.25">
      <c r="A67">
        <v>41</v>
      </c>
      <c r="B67" s="17" t="s">
        <v>92</v>
      </c>
      <c r="C67" s="17" t="s">
        <v>75</v>
      </c>
      <c r="D67" s="5" t="s">
        <v>93</v>
      </c>
      <c r="E67" s="10">
        <v>7500</v>
      </c>
      <c r="F67" s="10">
        <v>7500</v>
      </c>
      <c r="G67" s="10">
        <f t="shared" si="25"/>
        <v>250</v>
      </c>
      <c r="H67" s="10">
        <f t="shared" si="26"/>
        <v>45000</v>
      </c>
      <c r="I67" s="10">
        <f t="shared" si="27"/>
        <v>13500</v>
      </c>
      <c r="J67" s="10">
        <f t="shared" si="28"/>
        <v>18000</v>
      </c>
      <c r="K67" s="10">
        <f t="shared" si="29"/>
        <v>13500</v>
      </c>
      <c r="L67" s="10">
        <f t="shared" si="30"/>
        <v>3300</v>
      </c>
      <c r="M67" s="10">
        <f t="shared" si="31"/>
        <v>15000</v>
      </c>
    </row>
    <row r="68" spans="1:13" x14ac:dyDescent="0.25">
      <c r="A68">
        <v>42</v>
      </c>
      <c r="B68" s="4" t="s">
        <v>92</v>
      </c>
      <c r="C68" s="17" t="s">
        <v>75</v>
      </c>
      <c r="D68" s="5" t="s">
        <v>94</v>
      </c>
      <c r="E68" s="10">
        <v>7500</v>
      </c>
      <c r="F68" s="10">
        <v>7500</v>
      </c>
      <c r="G68" s="10">
        <f t="shared" si="25"/>
        <v>250</v>
      </c>
      <c r="H68" s="10">
        <f t="shared" si="26"/>
        <v>45000</v>
      </c>
      <c r="I68" s="10">
        <f t="shared" si="27"/>
        <v>13500</v>
      </c>
      <c r="J68" s="10">
        <f t="shared" si="28"/>
        <v>18000</v>
      </c>
      <c r="K68" s="10">
        <f t="shared" si="29"/>
        <v>13500</v>
      </c>
      <c r="L68" s="10">
        <f t="shared" si="30"/>
        <v>3300</v>
      </c>
      <c r="M68" s="10">
        <f t="shared" si="31"/>
        <v>15000</v>
      </c>
    </row>
    <row r="69" spans="1:13" x14ac:dyDescent="0.25">
      <c r="A69">
        <v>43</v>
      </c>
      <c r="B69" s="4" t="s">
        <v>92</v>
      </c>
      <c r="C69" s="17" t="s">
        <v>75</v>
      </c>
      <c r="D69" s="5" t="s">
        <v>148</v>
      </c>
      <c r="E69" s="10">
        <v>7500</v>
      </c>
      <c r="F69" s="10">
        <v>7500</v>
      </c>
      <c r="G69" s="10">
        <f t="shared" si="25"/>
        <v>250</v>
      </c>
      <c r="H69" s="10">
        <f t="shared" si="26"/>
        <v>45000</v>
      </c>
      <c r="I69" s="10">
        <f t="shared" si="27"/>
        <v>13500</v>
      </c>
      <c r="J69" s="10">
        <f t="shared" si="28"/>
        <v>18000</v>
      </c>
      <c r="K69" s="10">
        <f t="shared" si="29"/>
        <v>13500</v>
      </c>
      <c r="L69" s="10">
        <f t="shared" si="30"/>
        <v>3300</v>
      </c>
      <c r="M69" s="10">
        <f t="shared" si="31"/>
        <v>15000</v>
      </c>
    </row>
    <row r="70" spans="1:13" x14ac:dyDescent="0.25">
      <c r="A70">
        <v>44</v>
      </c>
      <c r="B70" s="4" t="s">
        <v>92</v>
      </c>
      <c r="C70" s="17" t="s">
        <v>75</v>
      </c>
      <c r="D70" s="5" t="s">
        <v>95</v>
      </c>
      <c r="E70" s="10">
        <v>7500</v>
      </c>
      <c r="F70" s="10">
        <v>7500</v>
      </c>
      <c r="G70" s="10">
        <f t="shared" si="25"/>
        <v>250</v>
      </c>
      <c r="H70" s="10">
        <f t="shared" si="26"/>
        <v>45000</v>
      </c>
      <c r="I70" s="10">
        <f t="shared" si="27"/>
        <v>13500</v>
      </c>
      <c r="J70" s="10">
        <f t="shared" si="28"/>
        <v>18000</v>
      </c>
      <c r="K70" s="10">
        <f t="shared" si="29"/>
        <v>13500</v>
      </c>
      <c r="L70" s="10">
        <f t="shared" si="30"/>
        <v>3300</v>
      </c>
      <c r="M70" s="10">
        <f t="shared" si="31"/>
        <v>15000</v>
      </c>
    </row>
    <row r="71" spans="1:13" x14ac:dyDescent="0.25">
      <c r="A71">
        <v>45</v>
      </c>
      <c r="B71" s="4" t="s">
        <v>96</v>
      </c>
      <c r="C71" s="4" t="s">
        <v>61</v>
      </c>
      <c r="D71" s="4" t="s">
        <v>97</v>
      </c>
      <c r="E71" s="10">
        <v>8000</v>
      </c>
      <c r="F71" s="10">
        <v>8000</v>
      </c>
      <c r="G71" s="10">
        <f t="shared" si="25"/>
        <v>266.66666666666669</v>
      </c>
      <c r="H71" s="10">
        <f t="shared" si="26"/>
        <v>48000</v>
      </c>
      <c r="I71" s="10">
        <f t="shared" si="27"/>
        <v>14400</v>
      </c>
      <c r="J71" s="10">
        <f t="shared" si="28"/>
        <v>19200</v>
      </c>
      <c r="K71" s="10">
        <f t="shared" si="29"/>
        <v>14400</v>
      </c>
      <c r="L71" s="10">
        <f t="shared" si="30"/>
        <v>3520</v>
      </c>
      <c r="M71" s="10">
        <f t="shared" si="31"/>
        <v>16000</v>
      </c>
    </row>
    <row r="72" spans="1:13" x14ac:dyDescent="0.25">
      <c r="B72" s="8"/>
      <c r="C72" s="8"/>
      <c r="D72" s="9"/>
      <c r="E72" s="10">
        <f>SUM(E66:E71)</f>
        <v>50500</v>
      </c>
      <c r="F72" s="10">
        <f>SUM(F66:F71)</f>
        <v>50500</v>
      </c>
      <c r="G72" s="10">
        <f t="shared" ref="G72:M72" si="32">SUM(G66:G71)</f>
        <v>1683.3333333333335</v>
      </c>
      <c r="H72" s="10">
        <f t="shared" si="32"/>
        <v>303000</v>
      </c>
      <c r="I72" s="10">
        <f t="shared" si="32"/>
        <v>90900</v>
      </c>
      <c r="J72" s="10">
        <f t="shared" si="32"/>
        <v>121200</v>
      </c>
      <c r="K72" s="10">
        <f t="shared" si="32"/>
        <v>90900</v>
      </c>
      <c r="L72" s="10">
        <f t="shared" si="32"/>
        <v>22220</v>
      </c>
      <c r="M72" s="10">
        <f t="shared" si="32"/>
        <v>101000</v>
      </c>
    </row>
    <row r="73" spans="1:13" x14ac:dyDescent="0.25">
      <c r="D73" s="3"/>
      <c r="G73" s="7"/>
      <c r="H73" s="7"/>
      <c r="I73" s="7"/>
      <c r="J73" s="7"/>
      <c r="K73" s="7"/>
      <c r="L73" s="7"/>
      <c r="M73" s="7"/>
    </row>
    <row r="74" spans="1:13" x14ac:dyDescent="0.25">
      <c r="B74" s="8" t="s">
        <v>98</v>
      </c>
      <c r="C74" s="8"/>
      <c r="D74" s="3"/>
      <c r="G74" s="7"/>
      <c r="H74" s="7"/>
      <c r="I74" s="7"/>
      <c r="J74" s="7"/>
      <c r="K74" s="7"/>
      <c r="L74" s="7"/>
      <c r="M74" s="7"/>
    </row>
    <row r="75" spans="1:13" x14ac:dyDescent="0.25">
      <c r="A75">
        <v>46</v>
      </c>
      <c r="B75" s="4" t="s">
        <v>99</v>
      </c>
      <c r="C75" s="4" t="s">
        <v>28</v>
      </c>
      <c r="D75" s="27" t="s">
        <v>149</v>
      </c>
      <c r="E75" s="10">
        <v>12500</v>
      </c>
      <c r="F75" s="10">
        <v>12500</v>
      </c>
      <c r="G75" s="10">
        <f t="shared" ref="G75:G103" si="33">F75/30</f>
        <v>416.66666666666669</v>
      </c>
      <c r="H75" s="10">
        <f t="shared" ref="H75:H103" si="34">F75*0.5*12</f>
        <v>75000</v>
      </c>
      <c r="I75" s="10">
        <f t="shared" ref="I75:I103" si="35">F75*0.15*12</f>
        <v>22500</v>
      </c>
      <c r="J75" s="10">
        <f t="shared" ref="J75:J103" si="36">F75*0.2*12</f>
        <v>30000</v>
      </c>
      <c r="K75" s="10">
        <f t="shared" ref="K75:K103" si="37">F75*0.15*12</f>
        <v>22500</v>
      </c>
      <c r="L75" s="10">
        <f t="shared" ref="L75:L103" si="38">G75*22*0.6</f>
        <v>5500.0000000000009</v>
      </c>
      <c r="M75" s="10">
        <f t="shared" ref="M75:M103" si="39">F75*2</f>
        <v>25000</v>
      </c>
    </row>
    <row r="76" spans="1:13" x14ac:dyDescent="0.25">
      <c r="A76">
        <v>47</v>
      </c>
      <c r="B76" s="11" t="s">
        <v>100</v>
      </c>
      <c r="C76" s="11" t="s">
        <v>101</v>
      </c>
      <c r="D76" s="27" t="s">
        <v>102</v>
      </c>
      <c r="E76" s="10">
        <v>11000</v>
      </c>
      <c r="F76" s="10">
        <v>11000</v>
      </c>
      <c r="G76" s="10">
        <f t="shared" si="33"/>
        <v>366.66666666666669</v>
      </c>
      <c r="H76" s="10">
        <f t="shared" si="34"/>
        <v>66000</v>
      </c>
      <c r="I76" s="10">
        <f t="shared" si="35"/>
        <v>19800</v>
      </c>
      <c r="J76" s="10">
        <f t="shared" si="36"/>
        <v>26400</v>
      </c>
      <c r="K76" s="10">
        <f t="shared" si="37"/>
        <v>19800</v>
      </c>
      <c r="L76" s="10">
        <f t="shared" si="38"/>
        <v>4840</v>
      </c>
      <c r="M76" s="10">
        <f t="shared" si="39"/>
        <v>22000</v>
      </c>
    </row>
    <row r="77" spans="1:13" x14ac:dyDescent="0.25">
      <c r="A77">
        <v>48</v>
      </c>
      <c r="B77" s="4" t="s">
        <v>103</v>
      </c>
      <c r="C77" s="4"/>
      <c r="D77" s="27" t="s">
        <v>104</v>
      </c>
      <c r="E77" s="10">
        <v>8500</v>
      </c>
      <c r="F77" s="10">
        <v>8500</v>
      </c>
      <c r="G77" s="10">
        <f t="shared" si="33"/>
        <v>283.33333333333331</v>
      </c>
      <c r="H77" s="10">
        <f t="shared" si="34"/>
        <v>51000</v>
      </c>
      <c r="I77" s="10">
        <f t="shared" si="35"/>
        <v>15300</v>
      </c>
      <c r="J77" s="10">
        <f t="shared" si="36"/>
        <v>20400</v>
      </c>
      <c r="K77" s="10">
        <f t="shared" si="37"/>
        <v>15300</v>
      </c>
      <c r="L77" s="10">
        <f t="shared" si="38"/>
        <v>3739.9999999999995</v>
      </c>
      <c r="M77" s="10">
        <f t="shared" si="39"/>
        <v>17000</v>
      </c>
    </row>
    <row r="78" spans="1:13" x14ac:dyDescent="0.25">
      <c r="A78">
        <v>49</v>
      </c>
      <c r="B78" s="11" t="s">
        <v>105</v>
      </c>
      <c r="C78" s="11"/>
      <c r="D78" s="27" t="s">
        <v>150</v>
      </c>
      <c r="E78" s="10">
        <v>7000</v>
      </c>
      <c r="F78" s="10">
        <v>7000</v>
      </c>
      <c r="G78" s="10">
        <f t="shared" si="33"/>
        <v>233.33333333333334</v>
      </c>
      <c r="H78" s="10">
        <f t="shared" si="34"/>
        <v>42000</v>
      </c>
      <c r="I78" s="10">
        <f t="shared" si="35"/>
        <v>12600</v>
      </c>
      <c r="J78" s="10">
        <f t="shared" si="36"/>
        <v>16800</v>
      </c>
      <c r="K78" s="10">
        <f t="shared" si="37"/>
        <v>12600</v>
      </c>
      <c r="L78" s="10">
        <f t="shared" si="38"/>
        <v>3080.0000000000005</v>
      </c>
      <c r="M78" s="10">
        <f t="shared" si="39"/>
        <v>14000</v>
      </c>
    </row>
    <row r="79" spans="1:13" x14ac:dyDescent="0.25">
      <c r="A79">
        <v>50</v>
      </c>
      <c r="B79" s="11" t="s">
        <v>106</v>
      </c>
      <c r="C79" s="11"/>
      <c r="D79" s="27" t="s">
        <v>151</v>
      </c>
      <c r="E79" s="10">
        <v>8500</v>
      </c>
      <c r="F79" s="10">
        <v>8500</v>
      </c>
      <c r="G79" s="10">
        <f t="shared" si="33"/>
        <v>283.33333333333331</v>
      </c>
      <c r="H79" s="10">
        <f t="shared" si="34"/>
        <v>51000</v>
      </c>
      <c r="I79" s="10">
        <f t="shared" si="35"/>
        <v>15300</v>
      </c>
      <c r="J79" s="10">
        <f t="shared" si="36"/>
        <v>20400</v>
      </c>
      <c r="K79" s="10">
        <f t="shared" si="37"/>
        <v>15300</v>
      </c>
      <c r="L79" s="10">
        <f t="shared" si="38"/>
        <v>3739.9999999999995</v>
      </c>
      <c r="M79" s="10">
        <f t="shared" si="39"/>
        <v>17000</v>
      </c>
    </row>
    <row r="80" spans="1:13" x14ac:dyDescent="0.25">
      <c r="A80">
        <v>51</v>
      </c>
      <c r="B80" s="11" t="s">
        <v>107</v>
      </c>
      <c r="C80" s="11"/>
      <c r="D80" s="27" t="s">
        <v>152</v>
      </c>
      <c r="E80" s="10">
        <v>7000</v>
      </c>
      <c r="F80" s="10">
        <v>7000</v>
      </c>
      <c r="G80" s="10">
        <f t="shared" si="33"/>
        <v>233.33333333333334</v>
      </c>
      <c r="H80" s="10">
        <f t="shared" si="34"/>
        <v>42000</v>
      </c>
      <c r="I80" s="10">
        <f t="shared" si="35"/>
        <v>12600</v>
      </c>
      <c r="J80" s="10">
        <f t="shared" si="36"/>
        <v>16800</v>
      </c>
      <c r="K80" s="10">
        <f t="shared" si="37"/>
        <v>12600</v>
      </c>
      <c r="L80" s="10">
        <f t="shared" si="38"/>
        <v>3080.0000000000005</v>
      </c>
      <c r="M80" s="10">
        <f t="shared" si="39"/>
        <v>14000</v>
      </c>
    </row>
    <row r="81" spans="1:13" x14ac:dyDescent="0.25">
      <c r="A81">
        <v>52</v>
      </c>
      <c r="B81" s="11" t="s">
        <v>108</v>
      </c>
      <c r="C81" s="11"/>
      <c r="D81" s="27" t="s">
        <v>153</v>
      </c>
      <c r="E81" s="10">
        <v>7000</v>
      </c>
      <c r="F81" s="10">
        <v>7000</v>
      </c>
      <c r="G81" s="10">
        <f t="shared" si="33"/>
        <v>233.33333333333334</v>
      </c>
      <c r="H81" s="10">
        <f t="shared" si="34"/>
        <v>42000</v>
      </c>
      <c r="I81" s="10">
        <f t="shared" si="35"/>
        <v>12600</v>
      </c>
      <c r="J81" s="10">
        <f t="shared" si="36"/>
        <v>16800</v>
      </c>
      <c r="K81" s="10">
        <f t="shared" si="37"/>
        <v>12600</v>
      </c>
      <c r="L81" s="10">
        <f t="shared" si="38"/>
        <v>3080.0000000000005</v>
      </c>
      <c r="M81" s="10">
        <f t="shared" si="39"/>
        <v>14000</v>
      </c>
    </row>
    <row r="82" spans="1:13" x14ac:dyDescent="0.25">
      <c r="A82">
        <v>53</v>
      </c>
      <c r="B82" s="11" t="s">
        <v>41</v>
      </c>
      <c r="C82" s="11"/>
      <c r="D82" s="11" t="s">
        <v>109</v>
      </c>
      <c r="E82" s="10">
        <v>7000</v>
      </c>
      <c r="F82" s="10">
        <v>7000</v>
      </c>
      <c r="G82" s="10">
        <f t="shared" si="33"/>
        <v>233.33333333333334</v>
      </c>
      <c r="H82" s="10">
        <f t="shared" si="34"/>
        <v>42000</v>
      </c>
      <c r="I82" s="10">
        <f t="shared" si="35"/>
        <v>12600</v>
      </c>
      <c r="J82" s="10">
        <f t="shared" si="36"/>
        <v>16800</v>
      </c>
      <c r="K82" s="10">
        <f t="shared" si="37"/>
        <v>12600</v>
      </c>
      <c r="L82" s="10">
        <f t="shared" si="38"/>
        <v>3080.0000000000005</v>
      </c>
      <c r="M82" s="10">
        <f t="shared" si="39"/>
        <v>14000</v>
      </c>
    </row>
    <row r="83" spans="1:13" x14ac:dyDescent="0.25">
      <c r="A83">
        <v>54</v>
      </c>
      <c r="B83" s="4" t="s">
        <v>110</v>
      </c>
      <c r="C83" s="4" t="s">
        <v>28</v>
      </c>
      <c r="D83" s="27" t="s">
        <v>111</v>
      </c>
      <c r="E83" s="10">
        <v>12000</v>
      </c>
      <c r="F83" s="10">
        <v>12000</v>
      </c>
      <c r="G83" s="10">
        <f t="shared" si="33"/>
        <v>400</v>
      </c>
      <c r="H83" s="10">
        <f t="shared" si="34"/>
        <v>72000</v>
      </c>
      <c r="I83" s="10">
        <f t="shared" si="35"/>
        <v>21600</v>
      </c>
      <c r="J83" s="10">
        <f t="shared" si="36"/>
        <v>28800</v>
      </c>
      <c r="K83" s="10">
        <f t="shared" si="37"/>
        <v>21600</v>
      </c>
      <c r="L83" s="10">
        <f t="shared" si="38"/>
        <v>5280</v>
      </c>
      <c r="M83" s="10">
        <f t="shared" si="39"/>
        <v>24000</v>
      </c>
    </row>
    <row r="84" spans="1:13" x14ac:dyDescent="0.25">
      <c r="A84">
        <v>55</v>
      </c>
      <c r="B84" s="11" t="s">
        <v>112</v>
      </c>
      <c r="C84" s="11"/>
      <c r="D84" s="11" t="s">
        <v>113</v>
      </c>
      <c r="E84" s="10">
        <v>8500</v>
      </c>
      <c r="F84" s="10">
        <v>8500</v>
      </c>
      <c r="G84" s="10">
        <f t="shared" si="33"/>
        <v>283.33333333333331</v>
      </c>
      <c r="H84" s="10">
        <f t="shared" si="34"/>
        <v>51000</v>
      </c>
      <c r="I84" s="10">
        <f t="shared" si="35"/>
        <v>15300</v>
      </c>
      <c r="J84" s="10">
        <f t="shared" si="36"/>
        <v>20400</v>
      </c>
      <c r="K84" s="10">
        <f t="shared" si="37"/>
        <v>15300</v>
      </c>
      <c r="L84" s="10">
        <f t="shared" si="38"/>
        <v>3739.9999999999995</v>
      </c>
      <c r="M84" s="10">
        <f t="shared" si="39"/>
        <v>17000</v>
      </c>
    </row>
    <row r="85" spans="1:13" x14ac:dyDescent="0.25">
      <c r="A85">
        <v>56</v>
      </c>
      <c r="B85" s="11" t="s">
        <v>114</v>
      </c>
      <c r="C85" s="11" t="s">
        <v>115</v>
      </c>
      <c r="D85" s="27" t="s">
        <v>116</v>
      </c>
      <c r="E85" s="10">
        <v>7000</v>
      </c>
      <c r="F85" s="10">
        <v>7000</v>
      </c>
      <c r="G85" s="10">
        <f t="shared" si="33"/>
        <v>233.33333333333334</v>
      </c>
      <c r="H85" s="10">
        <f t="shared" si="34"/>
        <v>42000</v>
      </c>
      <c r="I85" s="10">
        <f t="shared" si="35"/>
        <v>12600</v>
      </c>
      <c r="J85" s="10">
        <f t="shared" si="36"/>
        <v>16800</v>
      </c>
      <c r="K85" s="10">
        <f t="shared" si="37"/>
        <v>12600</v>
      </c>
      <c r="L85" s="10">
        <f t="shared" si="38"/>
        <v>3080.0000000000005</v>
      </c>
      <c r="M85" s="10">
        <f t="shared" si="39"/>
        <v>14000</v>
      </c>
    </row>
    <row r="86" spans="1:13" x14ac:dyDescent="0.25">
      <c r="A86">
        <v>57</v>
      </c>
      <c r="B86" s="11" t="s">
        <v>105</v>
      </c>
      <c r="C86" s="11" t="s">
        <v>115</v>
      </c>
      <c r="D86" s="27" t="s">
        <v>154</v>
      </c>
      <c r="E86" s="10">
        <v>7000</v>
      </c>
      <c r="F86" s="10">
        <v>7000</v>
      </c>
      <c r="G86" s="10">
        <f t="shared" si="33"/>
        <v>233.33333333333334</v>
      </c>
      <c r="H86" s="10">
        <f t="shared" si="34"/>
        <v>42000</v>
      </c>
      <c r="I86" s="10">
        <f t="shared" si="35"/>
        <v>12600</v>
      </c>
      <c r="J86" s="10">
        <f t="shared" si="36"/>
        <v>16800</v>
      </c>
      <c r="K86" s="10">
        <f t="shared" si="37"/>
        <v>12600</v>
      </c>
      <c r="L86" s="10">
        <f t="shared" si="38"/>
        <v>3080.0000000000005</v>
      </c>
      <c r="M86" s="10">
        <f t="shared" si="39"/>
        <v>14000</v>
      </c>
    </row>
    <row r="87" spans="1:13" x14ac:dyDescent="0.25">
      <c r="A87">
        <v>58</v>
      </c>
      <c r="B87" s="11" t="s">
        <v>117</v>
      </c>
      <c r="C87" s="11"/>
      <c r="D87" s="11" t="s">
        <v>118</v>
      </c>
      <c r="E87" s="10">
        <v>8500</v>
      </c>
      <c r="F87" s="10">
        <v>8500</v>
      </c>
      <c r="G87" s="10">
        <f t="shared" si="33"/>
        <v>283.33333333333331</v>
      </c>
      <c r="H87" s="10">
        <f t="shared" si="34"/>
        <v>51000</v>
      </c>
      <c r="I87" s="10">
        <f t="shared" si="35"/>
        <v>15300</v>
      </c>
      <c r="J87" s="10">
        <f t="shared" si="36"/>
        <v>20400</v>
      </c>
      <c r="K87" s="10">
        <f t="shared" si="37"/>
        <v>15300</v>
      </c>
      <c r="L87" s="10">
        <f t="shared" si="38"/>
        <v>3739.9999999999995</v>
      </c>
      <c r="M87" s="10">
        <f t="shared" si="39"/>
        <v>17000</v>
      </c>
    </row>
    <row r="88" spans="1:13" x14ac:dyDescent="0.25">
      <c r="A88">
        <v>59</v>
      </c>
      <c r="B88" s="11" t="s">
        <v>105</v>
      </c>
      <c r="C88" s="11" t="s">
        <v>115</v>
      </c>
      <c r="D88" s="27" t="s">
        <v>155</v>
      </c>
      <c r="E88" s="10">
        <v>7000</v>
      </c>
      <c r="F88" s="10">
        <v>7000</v>
      </c>
      <c r="G88" s="10">
        <f t="shared" si="33"/>
        <v>233.33333333333334</v>
      </c>
      <c r="H88" s="10">
        <f t="shared" si="34"/>
        <v>42000</v>
      </c>
      <c r="I88" s="10">
        <f t="shared" si="35"/>
        <v>12600</v>
      </c>
      <c r="J88" s="10">
        <f t="shared" si="36"/>
        <v>16800</v>
      </c>
      <c r="K88" s="10">
        <f t="shared" si="37"/>
        <v>12600</v>
      </c>
      <c r="L88" s="10">
        <f t="shared" si="38"/>
        <v>3080.0000000000005</v>
      </c>
      <c r="M88" s="10">
        <f t="shared" si="39"/>
        <v>14000</v>
      </c>
    </row>
    <row r="89" spans="1:13" x14ac:dyDescent="0.25">
      <c r="A89">
        <v>60</v>
      </c>
      <c r="B89" s="11" t="s">
        <v>105</v>
      </c>
      <c r="C89" s="11" t="s">
        <v>115</v>
      </c>
      <c r="D89" s="27" t="s">
        <v>119</v>
      </c>
      <c r="E89" s="10">
        <v>7000</v>
      </c>
      <c r="F89" s="10">
        <v>7000</v>
      </c>
      <c r="G89" s="10">
        <f t="shared" si="33"/>
        <v>233.33333333333334</v>
      </c>
      <c r="H89" s="10">
        <f t="shared" si="34"/>
        <v>42000</v>
      </c>
      <c r="I89" s="10">
        <f t="shared" si="35"/>
        <v>12600</v>
      </c>
      <c r="J89" s="10">
        <f t="shared" si="36"/>
        <v>16800</v>
      </c>
      <c r="K89" s="10">
        <f t="shared" si="37"/>
        <v>12600</v>
      </c>
      <c r="L89" s="10">
        <f t="shared" si="38"/>
        <v>3080.0000000000005</v>
      </c>
      <c r="M89" s="10">
        <f t="shared" si="39"/>
        <v>14000</v>
      </c>
    </row>
    <row r="90" spans="1:13" x14ac:dyDescent="0.25">
      <c r="A90">
        <v>61</v>
      </c>
      <c r="B90" s="11" t="s">
        <v>120</v>
      </c>
      <c r="C90" s="11"/>
      <c r="D90" s="27" t="s">
        <v>138</v>
      </c>
      <c r="E90" s="10">
        <v>8500</v>
      </c>
      <c r="F90" s="10">
        <v>8500</v>
      </c>
      <c r="G90" s="10">
        <f t="shared" si="33"/>
        <v>283.33333333333331</v>
      </c>
      <c r="H90" s="10">
        <f t="shared" si="34"/>
        <v>51000</v>
      </c>
      <c r="I90" s="10">
        <f t="shared" si="35"/>
        <v>15300</v>
      </c>
      <c r="J90" s="10">
        <f t="shared" si="36"/>
        <v>20400</v>
      </c>
      <c r="K90" s="10">
        <f t="shared" si="37"/>
        <v>15300</v>
      </c>
      <c r="L90" s="10">
        <f t="shared" si="38"/>
        <v>3739.9999999999995</v>
      </c>
      <c r="M90" s="10">
        <f t="shared" si="39"/>
        <v>17000</v>
      </c>
    </row>
    <row r="91" spans="1:13" x14ac:dyDescent="0.25">
      <c r="A91">
        <v>62</v>
      </c>
      <c r="B91" s="11" t="s">
        <v>105</v>
      </c>
      <c r="C91" s="11" t="s">
        <v>115</v>
      </c>
      <c r="D91" s="11" t="s">
        <v>121</v>
      </c>
      <c r="E91" s="10">
        <v>7000</v>
      </c>
      <c r="F91" s="10">
        <v>7000</v>
      </c>
      <c r="G91" s="10">
        <f t="shared" si="33"/>
        <v>233.33333333333334</v>
      </c>
      <c r="H91" s="10">
        <f t="shared" si="34"/>
        <v>42000</v>
      </c>
      <c r="I91" s="10">
        <f t="shared" si="35"/>
        <v>12600</v>
      </c>
      <c r="J91" s="10">
        <f t="shared" si="36"/>
        <v>16800</v>
      </c>
      <c r="K91" s="10">
        <f t="shared" si="37"/>
        <v>12600</v>
      </c>
      <c r="L91" s="10">
        <f t="shared" si="38"/>
        <v>3080.0000000000005</v>
      </c>
      <c r="M91" s="10">
        <f t="shared" si="39"/>
        <v>14000</v>
      </c>
    </row>
    <row r="92" spans="1:13" x14ac:dyDescent="0.25">
      <c r="A92">
        <v>63</v>
      </c>
      <c r="B92" s="11" t="s">
        <v>114</v>
      </c>
      <c r="C92" s="11" t="s">
        <v>115</v>
      </c>
      <c r="D92" s="27" t="s">
        <v>156</v>
      </c>
      <c r="E92" s="10">
        <v>7000</v>
      </c>
      <c r="F92" s="10">
        <v>7000</v>
      </c>
      <c r="G92" s="10">
        <f t="shared" si="33"/>
        <v>233.33333333333334</v>
      </c>
      <c r="H92" s="10">
        <f t="shared" si="34"/>
        <v>42000</v>
      </c>
      <c r="I92" s="10">
        <f t="shared" si="35"/>
        <v>12600</v>
      </c>
      <c r="J92" s="10">
        <f t="shared" si="36"/>
        <v>16800</v>
      </c>
      <c r="K92" s="10">
        <f t="shared" si="37"/>
        <v>12600</v>
      </c>
      <c r="L92" s="10">
        <f t="shared" si="38"/>
        <v>3080.0000000000005</v>
      </c>
      <c r="M92" s="10">
        <f t="shared" si="39"/>
        <v>14000</v>
      </c>
    </row>
    <row r="93" spans="1:13" x14ac:dyDescent="0.25">
      <c r="A93">
        <v>64</v>
      </c>
      <c r="B93" s="11" t="s">
        <v>122</v>
      </c>
      <c r="C93" s="11"/>
      <c r="D93" s="27" t="s">
        <v>157</v>
      </c>
      <c r="E93" s="10">
        <v>8500</v>
      </c>
      <c r="F93" s="10">
        <v>8500</v>
      </c>
      <c r="G93" s="10">
        <f t="shared" si="33"/>
        <v>283.33333333333331</v>
      </c>
      <c r="H93" s="10">
        <f t="shared" si="34"/>
        <v>51000</v>
      </c>
      <c r="I93" s="10">
        <f t="shared" si="35"/>
        <v>15300</v>
      </c>
      <c r="J93" s="10">
        <f t="shared" si="36"/>
        <v>20400</v>
      </c>
      <c r="K93" s="10">
        <f t="shared" si="37"/>
        <v>15300</v>
      </c>
      <c r="L93" s="10">
        <f t="shared" si="38"/>
        <v>3739.9999999999995</v>
      </c>
      <c r="M93" s="10">
        <f t="shared" si="39"/>
        <v>17000</v>
      </c>
    </row>
    <row r="94" spans="1:13" x14ac:dyDescent="0.25">
      <c r="A94">
        <v>65</v>
      </c>
      <c r="B94" s="11" t="s">
        <v>105</v>
      </c>
      <c r="C94" s="11" t="s">
        <v>115</v>
      </c>
      <c r="D94" s="27" t="s">
        <v>138</v>
      </c>
      <c r="E94" s="10">
        <v>7000</v>
      </c>
      <c r="F94" s="10">
        <v>7000</v>
      </c>
      <c r="G94" s="10">
        <f t="shared" si="33"/>
        <v>233.33333333333334</v>
      </c>
      <c r="H94" s="10">
        <f t="shared" si="34"/>
        <v>42000</v>
      </c>
      <c r="I94" s="10">
        <f t="shared" si="35"/>
        <v>12600</v>
      </c>
      <c r="J94" s="10">
        <f t="shared" si="36"/>
        <v>16800</v>
      </c>
      <c r="K94" s="10">
        <f t="shared" si="37"/>
        <v>12600</v>
      </c>
      <c r="L94" s="10">
        <f t="shared" si="38"/>
        <v>3080.0000000000005</v>
      </c>
      <c r="M94" s="10">
        <f t="shared" si="39"/>
        <v>14000</v>
      </c>
    </row>
    <row r="95" spans="1:13" x14ac:dyDescent="0.25">
      <c r="A95">
        <v>66</v>
      </c>
      <c r="B95" s="11" t="s">
        <v>105</v>
      </c>
      <c r="C95" s="11" t="s">
        <v>115</v>
      </c>
      <c r="D95" s="27" t="s">
        <v>158</v>
      </c>
      <c r="E95" s="10">
        <v>7000</v>
      </c>
      <c r="F95" s="10">
        <v>7000</v>
      </c>
      <c r="G95" s="10">
        <f t="shared" si="33"/>
        <v>233.33333333333334</v>
      </c>
      <c r="H95" s="10">
        <f t="shared" si="34"/>
        <v>42000</v>
      </c>
      <c r="I95" s="10">
        <f t="shared" si="35"/>
        <v>12600</v>
      </c>
      <c r="J95" s="10">
        <f t="shared" si="36"/>
        <v>16800</v>
      </c>
      <c r="K95" s="10">
        <f t="shared" si="37"/>
        <v>12600</v>
      </c>
      <c r="L95" s="10">
        <f t="shared" si="38"/>
        <v>3080.0000000000005</v>
      </c>
      <c r="M95" s="10">
        <f t="shared" si="39"/>
        <v>14000</v>
      </c>
    </row>
    <row r="96" spans="1:13" x14ac:dyDescent="0.25">
      <c r="A96">
        <v>67</v>
      </c>
      <c r="B96" s="11" t="s">
        <v>36</v>
      </c>
      <c r="C96" s="11"/>
      <c r="D96" s="27" t="s">
        <v>159</v>
      </c>
      <c r="E96" s="10">
        <v>7000</v>
      </c>
      <c r="F96" s="10">
        <v>7000</v>
      </c>
      <c r="G96" s="10">
        <f t="shared" si="33"/>
        <v>233.33333333333334</v>
      </c>
      <c r="H96" s="10">
        <f t="shared" si="34"/>
        <v>42000</v>
      </c>
      <c r="I96" s="10">
        <f t="shared" si="35"/>
        <v>12600</v>
      </c>
      <c r="J96" s="10">
        <f t="shared" si="36"/>
        <v>16800</v>
      </c>
      <c r="K96" s="10">
        <f t="shared" si="37"/>
        <v>12600</v>
      </c>
      <c r="L96" s="10">
        <f t="shared" si="38"/>
        <v>3080.0000000000005</v>
      </c>
      <c r="M96" s="10">
        <f t="shared" si="39"/>
        <v>14000</v>
      </c>
    </row>
    <row r="97" spans="1:13" x14ac:dyDescent="0.25">
      <c r="A97">
        <v>68</v>
      </c>
      <c r="B97" s="11" t="s">
        <v>123</v>
      </c>
      <c r="C97" s="11"/>
      <c r="D97" s="27" t="s">
        <v>160</v>
      </c>
      <c r="E97" s="10">
        <v>7000</v>
      </c>
      <c r="F97" s="10">
        <v>7000</v>
      </c>
      <c r="G97" s="10">
        <f t="shared" si="33"/>
        <v>233.33333333333334</v>
      </c>
      <c r="H97" s="10">
        <f t="shared" si="34"/>
        <v>42000</v>
      </c>
      <c r="I97" s="10">
        <f t="shared" si="35"/>
        <v>12600</v>
      </c>
      <c r="J97" s="10">
        <f t="shared" si="36"/>
        <v>16800</v>
      </c>
      <c r="K97" s="10">
        <f t="shared" si="37"/>
        <v>12600</v>
      </c>
      <c r="L97" s="10">
        <f t="shared" si="38"/>
        <v>3080.0000000000005</v>
      </c>
      <c r="M97" s="10">
        <f t="shared" si="39"/>
        <v>14000</v>
      </c>
    </row>
    <row r="98" spans="1:13" x14ac:dyDescent="0.25">
      <c r="A98">
        <v>69</v>
      </c>
      <c r="B98" s="11" t="s">
        <v>125</v>
      </c>
      <c r="C98" s="11" t="s">
        <v>115</v>
      </c>
      <c r="D98" s="27" t="s">
        <v>124</v>
      </c>
      <c r="E98" s="10">
        <v>7000</v>
      </c>
      <c r="F98" s="10">
        <v>7000</v>
      </c>
      <c r="G98" s="10">
        <f t="shared" si="33"/>
        <v>233.33333333333334</v>
      </c>
      <c r="H98" s="10">
        <f t="shared" si="34"/>
        <v>42000</v>
      </c>
      <c r="I98" s="10">
        <f t="shared" si="35"/>
        <v>12600</v>
      </c>
      <c r="J98" s="10">
        <f t="shared" si="36"/>
        <v>16800</v>
      </c>
      <c r="K98" s="10">
        <f t="shared" si="37"/>
        <v>12600</v>
      </c>
      <c r="L98" s="10">
        <f t="shared" si="38"/>
        <v>3080.0000000000005</v>
      </c>
      <c r="M98" s="10">
        <f t="shared" si="39"/>
        <v>14000</v>
      </c>
    </row>
    <row r="99" spans="1:13" x14ac:dyDescent="0.25">
      <c r="A99">
        <v>70</v>
      </c>
      <c r="B99" s="11" t="s">
        <v>126</v>
      </c>
      <c r="C99" s="11"/>
      <c r="D99" s="27" t="s">
        <v>161</v>
      </c>
      <c r="E99" s="10">
        <v>7000</v>
      </c>
      <c r="F99" s="10">
        <v>7000</v>
      </c>
      <c r="G99" s="10">
        <f t="shared" si="33"/>
        <v>233.33333333333334</v>
      </c>
      <c r="H99" s="10">
        <f t="shared" si="34"/>
        <v>42000</v>
      </c>
      <c r="I99" s="10">
        <f t="shared" si="35"/>
        <v>12600</v>
      </c>
      <c r="J99" s="10">
        <f t="shared" si="36"/>
        <v>16800</v>
      </c>
      <c r="K99" s="10">
        <f t="shared" si="37"/>
        <v>12600</v>
      </c>
      <c r="L99" s="10">
        <f t="shared" si="38"/>
        <v>3080.0000000000005</v>
      </c>
      <c r="M99" s="10">
        <f t="shared" si="39"/>
        <v>14000</v>
      </c>
    </row>
    <row r="100" spans="1:13" x14ac:dyDescent="0.25">
      <c r="A100">
        <v>71</v>
      </c>
      <c r="B100" s="11" t="s">
        <v>127</v>
      </c>
      <c r="C100" s="11" t="s">
        <v>115</v>
      </c>
      <c r="D100" s="27" t="s">
        <v>162</v>
      </c>
      <c r="E100" s="10">
        <v>7000</v>
      </c>
      <c r="F100" s="10">
        <v>7000</v>
      </c>
      <c r="G100" s="10">
        <f t="shared" si="33"/>
        <v>233.33333333333334</v>
      </c>
      <c r="H100" s="10">
        <f t="shared" si="34"/>
        <v>42000</v>
      </c>
      <c r="I100" s="10">
        <f t="shared" si="35"/>
        <v>12600</v>
      </c>
      <c r="J100" s="10">
        <f t="shared" si="36"/>
        <v>16800</v>
      </c>
      <c r="K100" s="10">
        <f t="shared" si="37"/>
        <v>12600</v>
      </c>
      <c r="L100" s="10">
        <f t="shared" si="38"/>
        <v>3080.0000000000005</v>
      </c>
      <c r="M100" s="10">
        <f t="shared" si="39"/>
        <v>14000</v>
      </c>
    </row>
    <row r="101" spans="1:13" x14ac:dyDescent="0.25">
      <c r="A101">
        <v>72</v>
      </c>
      <c r="B101" s="11" t="s">
        <v>108</v>
      </c>
      <c r="C101" s="11"/>
      <c r="D101" s="27" t="s">
        <v>163</v>
      </c>
      <c r="E101" s="10">
        <v>7000</v>
      </c>
      <c r="F101" s="10">
        <v>7000</v>
      </c>
      <c r="G101" s="10">
        <f t="shared" si="33"/>
        <v>233.33333333333334</v>
      </c>
      <c r="H101" s="10">
        <f t="shared" si="34"/>
        <v>42000</v>
      </c>
      <c r="I101" s="10">
        <f t="shared" si="35"/>
        <v>12600</v>
      </c>
      <c r="J101" s="10">
        <f t="shared" si="36"/>
        <v>16800</v>
      </c>
      <c r="K101" s="10">
        <f t="shared" si="37"/>
        <v>12600</v>
      </c>
      <c r="L101" s="10">
        <f t="shared" si="38"/>
        <v>3080.0000000000005</v>
      </c>
      <c r="M101" s="10">
        <f t="shared" si="39"/>
        <v>14000</v>
      </c>
    </row>
    <row r="102" spans="1:13" x14ac:dyDescent="0.25">
      <c r="A102">
        <v>73</v>
      </c>
      <c r="B102" s="11" t="s">
        <v>128</v>
      </c>
      <c r="C102" s="11"/>
      <c r="D102" s="27" t="s">
        <v>164</v>
      </c>
      <c r="E102" s="10">
        <v>6500</v>
      </c>
      <c r="F102" s="10">
        <v>6500</v>
      </c>
      <c r="G102" s="10">
        <f t="shared" si="33"/>
        <v>216.66666666666666</v>
      </c>
      <c r="H102" s="10">
        <f t="shared" si="34"/>
        <v>39000</v>
      </c>
      <c r="I102" s="10">
        <f t="shared" si="35"/>
        <v>11700</v>
      </c>
      <c r="J102" s="10">
        <f t="shared" si="36"/>
        <v>15600</v>
      </c>
      <c r="K102" s="10">
        <f t="shared" si="37"/>
        <v>11700</v>
      </c>
      <c r="L102" s="10">
        <f t="shared" si="38"/>
        <v>2859.9999999999995</v>
      </c>
      <c r="M102" s="10">
        <f t="shared" si="39"/>
        <v>13000</v>
      </c>
    </row>
    <row r="103" spans="1:13" x14ac:dyDescent="0.25">
      <c r="A103">
        <v>74</v>
      </c>
      <c r="B103" s="11" t="s">
        <v>41</v>
      </c>
      <c r="C103" s="11" t="s">
        <v>42</v>
      </c>
      <c r="D103" s="27" t="s">
        <v>165</v>
      </c>
      <c r="E103" s="10">
        <v>7000</v>
      </c>
      <c r="F103" s="10">
        <v>7000</v>
      </c>
      <c r="G103" s="10">
        <f t="shared" si="33"/>
        <v>233.33333333333334</v>
      </c>
      <c r="H103" s="10">
        <f t="shared" si="34"/>
        <v>42000</v>
      </c>
      <c r="I103" s="10">
        <f t="shared" si="35"/>
        <v>12600</v>
      </c>
      <c r="J103" s="10">
        <f t="shared" si="36"/>
        <v>16800</v>
      </c>
      <c r="K103" s="10">
        <f t="shared" si="37"/>
        <v>12600</v>
      </c>
      <c r="L103" s="10">
        <f t="shared" si="38"/>
        <v>3080.0000000000005</v>
      </c>
      <c r="M103" s="10">
        <f t="shared" si="39"/>
        <v>14000</v>
      </c>
    </row>
    <row r="104" spans="1:13" x14ac:dyDescent="0.25">
      <c r="B104" s="18"/>
      <c r="C104" s="18"/>
      <c r="D104" s="19"/>
      <c r="E104" s="10">
        <f>SUM(E75:E103)</f>
        <v>226000</v>
      </c>
      <c r="F104" s="10">
        <f>SUM(F75:F103)</f>
        <v>226000</v>
      </c>
      <c r="G104" s="10">
        <f t="shared" ref="G104:M104" si="40">SUM(G75:G103)</f>
        <v>7533.3333333333303</v>
      </c>
      <c r="H104" s="10">
        <f t="shared" si="40"/>
        <v>1356000</v>
      </c>
      <c r="I104" s="10">
        <f t="shared" si="40"/>
        <v>406800</v>
      </c>
      <c r="J104" s="10">
        <f t="shared" si="40"/>
        <v>542400</v>
      </c>
      <c r="K104" s="10">
        <f t="shared" si="40"/>
        <v>406800</v>
      </c>
      <c r="L104" s="10">
        <f t="shared" si="40"/>
        <v>99440</v>
      </c>
      <c r="M104" s="10">
        <f t="shared" si="40"/>
        <v>452000</v>
      </c>
    </row>
    <row r="105" spans="1:13" x14ac:dyDescent="0.25">
      <c r="B105" s="18"/>
      <c r="C105" s="18"/>
      <c r="D105" s="19"/>
      <c r="G105" s="7"/>
      <c r="H105" s="7"/>
      <c r="I105" s="7"/>
      <c r="J105" s="7"/>
      <c r="K105" s="7"/>
      <c r="L105" s="7"/>
      <c r="M105" s="7"/>
    </row>
    <row r="106" spans="1:13" x14ac:dyDescent="0.25">
      <c r="B106" s="20" t="s">
        <v>129</v>
      </c>
      <c r="C106" s="20"/>
      <c r="D106" s="19"/>
      <c r="G106" s="7"/>
      <c r="H106" s="7"/>
      <c r="I106" s="7"/>
      <c r="J106" s="7"/>
      <c r="K106" s="7"/>
      <c r="L106" s="7"/>
      <c r="M106" s="7"/>
    </row>
    <row r="107" spans="1:13" x14ac:dyDescent="0.25">
      <c r="A107">
        <v>75</v>
      </c>
      <c r="B107" s="4" t="s">
        <v>130</v>
      </c>
      <c r="C107" s="4" t="s">
        <v>39</v>
      </c>
      <c r="D107" s="5" t="s">
        <v>131</v>
      </c>
      <c r="E107" s="10">
        <v>12500</v>
      </c>
      <c r="F107" s="10">
        <v>12500</v>
      </c>
      <c r="G107" s="10">
        <f t="shared" ref="G107" si="41">F107/30</f>
        <v>416.66666666666669</v>
      </c>
      <c r="H107" s="10">
        <f>F107*0.5*12</f>
        <v>75000</v>
      </c>
      <c r="I107" s="10">
        <f>F107*0.15*12</f>
        <v>22500</v>
      </c>
      <c r="J107" s="10">
        <f>F107*0.2*12</f>
        <v>30000</v>
      </c>
      <c r="K107" s="10">
        <f>F107*0.15*12</f>
        <v>22500</v>
      </c>
      <c r="L107" s="10">
        <f t="shared" ref="L107" si="42">G107*22*0.6</f>
        <v>5500.0000000000009</v>
      </c>
      <c r="M107" s="10">
        <f>F107*2</f>
        <v>25000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61BC7-C10E-4D18-90C5-CA6FAEAFBE85}">
  <dimension ref="A3:H105"/>
  <sheetViews>
    <sheetView workbookViewId="0">
      <selection activeCell="D3" sqref="D3"/>
    </sheetView>
  </sheetViews>
  <sheetFormatPr baseColWidth="10" defaultRowHeight="15" x14ac:dyDescent="0.25"/>
  <cols>
    <col min="1" max="1" width="23.85546875" customWidth="1"/>
    <col min="2" max="2" width="19.28515625" bestFit="1" customWidth="1"/>
    <col min="3" max="3" width="25.140625" bestFit="1" customWidth="1"/>
    <col min="4" max="4" width="19.28515625" bestFit="1" customWidth="1"/>
    <col min="5" max="5" width="13" bestFit="1" customWidth="1"/>
  </cols>
  <sheetData>
    <row r="3" spans="1:8" ht="60" x14ac:dyDescent="0.25">
      <c r="A3" s="32" t="s">
        <v>0</v>
      </c>
      <c r="B3" s="33" t="s">
        <v>166</v>
      </c>
      <c r="C3" s="34" t="s">
        <v>1</v>
      </c>
      <c r="D3" s="33" t="s">
        <v>167</v>
      </c>
      <c r="E3" s="33" t="s">
        <v>4</v>
      </c>
      <c r="F3" s="33" t="s">
        <v>168</v>
      </c>
      <c r="G3" s="35" t="s">
        <v>169</v>
      </c>
      <c r="H3" s="35" t="s">
        <v>10</v>
      </c>
    </row>
    <row r="4" spans="1:8" x14ac:dyDescent="0.25">
      <c r="B4" s="3"/>
      <c r="C4" s="3"/>
      <c r="D4" s="3"/>
      <c r="E4" s="3"/>
      <c r="F4" s="3"/>
      <c r="G4" s="3"/>
      <c r="H4" s="3"/>
    </row>
    <row r="5" spans="1:8" x14ac:dyDescent="0.25">
      <c r="A5" t="s">
        <v>11</v>
      </c>
      <c r="B5" s="3"/>
      <c r="C5" s="3"/>
      <c r="D5" s="3"/>
      <c r="E5" s="3"/>
      <c r="F5" s="3"/>
      <c r="G5" s="3"/>
      <c r="H5" s="3"/>
    </row>
    <row r="6" spans="1:8" x14ac:dyDescent="0.25">
      <c r="A6" s="4" t="s">
        <v>12</v>
      </c>
      <c r="B6" s="6">
        <v>34500</v>
      </c>
      <c r="C6" s="6" t="s">
        <v>170</v>
      </c>
      <c r="D6" s="6">
        <v>35000</v>
      </c>
      <c r="E6" s="6">
        <f>D6/30</f>
        <v>1166.6666666666667</v>
      </c>
      <c r="F6" s="6">
        <f>D6*0.5*12</f>
        <v>210000</v>
      </c>
      <c r="G6" s="6">
        <f>E6*22*0.6</f>
        <v>15400</v>
      </c>
      <c r="H6" s="6">
        <f>D6*2</f>
        <v>70000</v>
      </c>
    </row>
    <row r="7" spans="1:8" x14ac:dyDescent="0.25">
      <c r="A7" s="4" t="s">
        <v>15</v>
      </c>
      <c r="B7" s="6">
        <v>15000</v>
      </c>
      <c r="C7" s="4" t="s">
        <v>16</v>
      </c>
      <c r="D7" s="6">
        <v>15500</v>
      </c>
      <c r="E7" s="6">
        <f>D7/30</f>
        <v>516.66666666666663</v>
      </c>
      <c r="F7" s="6">
        <f>D7*0.5*12</f>
        <v>93000</v>
      </c>
      <c r="G7" s="6">
        <f>E7*22*0.6</f>
        <v>6819.9999999999991</v>
      </c>
      <c r="H7" s="6">
        <f>D7*2</f>
        <v>31000</v>
      </c>
    </row>
    <row r="8" spans="1:8" x14ac:dyDescent="0.25">
      <c r="A8" s="8"/>
      <c r="B8" s="10">
        <f>B6+B7</f>
        <v>49500</v>
      </c>
      <c r="C8" s="10"/>
      <c r="D8" s="10">
        <f>D6+D7</f>
        <v>50500</v>
      </c>
      <c r="E8" s="6">
        <f>D8/30</f>
        <v>1683.3333333333333</v>
      </c>
      <c r="F8" s="6">
        <f>D8*0.5*12</f>
        <v>303000</v>
      </c>
      <c r="G8" s="6">
        <f>E8*22*0.6</f>
        <v>22219.999999999996</v>
      </c>
      <c r="H8" s="6">
        <f>D8*2</f>
        <v>101000</v>
      </c>
    </row>
    <row r="9" spans="1:8" x14ac:dyDescent="0.25">
      <c r="A9" s="8"/>
      <c r="B9" s="7"/>
      <c r="C9" s="7"/>
      <c r="D9" s="7"/>
      <c r="E9" s="7"/>
      <c r="F9" s="7"/>
      <c r="G9" s="7"/>
      <c r="H9" s="7"/>
    </row>
    <row r="10" spans="1:8" x14ac:dyDescent="0.25">
      <c r="A10" t="s">
        <v>18</v>
      </c>
    </row>
    <row r="11" spans="1:8" x14ac:dyDescent="0.25">
      <c r="A11" s="4" t="s">
        <v>19</v>
      </c>
      <c r="B11" s="10">
        <v>15000</v>
      </c>
      <c r="C11" s="4" t="s">
        <v>16</v>
      </c>
      <c r="D11" s="6">
        <v>15500</v>
      </c>
      <c r="E11" s="6">
        <f>D11/30</f>
        <v>516.66666666666663</v>
      </c>
      <c r="F11" s="6">
        <f>D11*0.5*12</f>
        <v>93000</v>
      </c>
      <c r="G11" s="6">
        <f>E11*22*0.6</f>
        <v>6819.9999999999991</v>
      </c>
      <c r="H11" s="6">
        <f>D11*2</f>
        <v>31000</v>
      </c>
    </row>
    <row r="12" spans="1:8" x14ac:dyDescent="0.25">
      <c r="A12" s="8"/>
    </row>
    <row r="13" spans="1:8" x14ac:dyDescent="0.25">
      <c r="A13" t="s">
        <v>20</v>
      </c>
    </row>
    <row r="14" spans="1:8" x14ac:dyDescent="0.25">
      <c r="A14" s="4" t="s">
        <v>21</v>
      </c>
      <c r="B14" s="10">
        <v>25000</v>
      </c>
      <c r="C14" s="10" t="s">
        <v>171</v>
      </c>
      <c r="D14" s="10">
        <v>26000</v>
      </c>
      <c r="E14" s="10">
        <f>D14/30</f>
        <v>866.66666666666663</v>
      </c>
      <c r="F14" s="10">
        <f>D14*0.5*12</f>
        <v>156000</v>
      </c>
      <c r="G14" s="10">
        <f t="shared" ref="G14:G26" si="0">E14*22*0.6</f>
        <v>11439.999999999998</v>
      </c>
      <c r="H14" s="10">
        <f t="shared" ref="H14:H26" si="1">D14*2</f>
        <v>52000</v>
      </c>
    </row>
    <row r="15" spans="1:8" x14ac:dyDescent="0.25">
      <c r="A15" s="4" t="s">
        <v>24</v>
      </c>
      <c r="B15" s="10">
        <v>22000</v>
      </c>
      <c r="C15" s="10" t="s">
        <v>24</v>
      </c>
      <c r="D15" s="10">
        <v>23000</v>
      </c>
      <c r="E15" s="10">
        <f t="shared" ref="E15:E26" si="2">D15/30</f>
        <v>766.66666666666663</v>
      </c>
      <c r="F15" s="10">
        <f t="shared" ref="F15:F26" si="3">D15*0.5*12</f>
        <v>138000</v>
      </c>
      <c r="G15" s="10">
        <f t="shared" si="0"/>
        <v>10119.999999999998</v>
      </c>
      <c r="H15" s="10">
        <f t="shared" si="1"/>
        <v>46000</v>
      </c>
    </row>
    <row r="16" spans="1:8" x14ac:dyDescent="0.25">
      <c r="A16" s="11" t="s">
        <v>27</v>
      </c>
      <c r="B16" s="10">
        <v>12500</v>
      </c>
      <c r="C16" s="11" t="s">
        <v>28</v>
      </c>
      <c r="D16" s="10">
        <v>13500</v>
      </c>
      <c r="E16" s="10">
        <f t="shared" si="2"/>
        <v>450</v>
      </c>
      <c r="F16" s="10">
        <f t="shared" si="3"/>
        <v>81000</v>
      </c>
      <c r="G16" s="10">
        <f t="shared" si="0"/>
        <v>5940</v>
      </c>
      <c r="H16" s="10">
        <f t="shared" si="1"/>
        <v>27000</v>
      </c>
    </row>
    <row r="17" spans="1:8" ht="25.5" x14ac:dyDescent="0.25">
      <c r="A17" s="41" t="s">
        <v>30</v>
      </c>
      <c r="B17" s="10">
        <v>20000</v>
      </c>
      <c r="C17" s="10" t="s">
        <v>172</v>
      </c>
      <c r="D17" s="10">
        <v>20000</v>
      </c>
      <c r="E17" s="10">
        <f t="shared" si="2"/>
        <v>666.66666666666663</v>
      </c>
      <c r="F17" s="10">
        <f t="shared" si="3"/>
        <v>120000</v>
      </c>
      <c r="G17" s="10">
        <f t="shared" si="0"/>
        <v>8800</v>
      </c>
      <c r="H17" s="10">
        <f t="shared" si="1"/>
        <v>40000</v>
      </c>
    </row>
    <row r="18" spans="1:8" x14ac:dyDescent="0.25">
      <c r="A18" s="11" t="s">
        <v>33</v>
      </c>
      <c r="B18" s="10">
        <v>10000</v>
      </c>
      <c r="C18" s="10" t="s">
        <v>173</v>
      </c>
      <c r="D18" s="10">
        <v>10500</v>
      </c>
      <c r="E18" s="10">
        <f t="shared" si="2"/>
        <v>350</v>
      </c>
      <c r="F18" s="10">
        <f t="shared" si="3"/>
        <v>63000</v>
      </c>
      <c r="G18" s="10">
        <f t="shared" si="0"/>
        <v>4620</v>
      </c>
      <c r="H18" s="10">
        <f t="shared" si="1"/>
        <v>21000</v>
      </c>
    </row>
    <row r="19" spans="1:8" x14ac:dyDescent="0.25">
      <c r="A19" s="22" t="s">
        <v>36</v>
      </c>
      <c r="B19" s="10">
        <v>7000</v>
      </c>
      <c r="C19" s="22" t="s">
        <v>36</v>
      </c>
      <c r="D19" s="10">
        <v>9000</v>
      </c>
      <c r="E19" s="10">
        <f t="shared" si="2"/>
        <v>300</v>
      </c>
      <c r="F19" s="10">
        <f t="shared" si="3"/>
        <v>54000</v>
      </c>
      <c r="G19" s="10">
        <f t="shared" si="0"/>
        <v>3960</v>
      </c>
      <c r="H19" s="10">
        <f t="shared" si="1"/>
        <v>18000</v>
      </c>
    </row>
    <row r="20" spans="1:8" x14ac:dyDescent="0.25">
      <c r="A20" s="22" t="s">
        <v>36</v>
      </c>
      <c r="B20" s="10">
        <v>7000</v>
      </c>
      <c r="C20" s="22" t="s">
        <v>36</v>
      </c>
      <c r="D20" s="10">
        <v>9000</v>
      </c>
      <c r="E20" s="10">
        <f t="shared" si="2"/>
        <v>300</v>
      </c>
      <c r="F20" s="10">
        <f t="shared" si="3"/>
        <v>54000</v>
      </c>
      <c r="G20" s="10">
        <f t="shared" si="0"/>
        <v>3960</v>
      </c>
      <c r="H20" s="10">
        <f t="shared" si="1"/>
        <v>18000</v>
      </c>
    </row>
    <row r="21" spans="1:8" x14ac:dyDescent="0.25">
      <c r="A21" s="11" t="s">
        <v>38</v>
      </c>
      <c r="B21" s="10">
        <v>12500</v>
      </c>
      <c r="C21" s="11" t="s">
        <v>174</v>
      </c>
      <c r="D21" s="10">
        <v>15000</v>
      </c>
      <c r="E21" s="10">
        <f t="shared" si="2"/>
        <v>500</v>
      </c>
      <c r="F21" s="10">
        <f t="shared" si="3"/>
        <v>90000</v>
      </c>
      <c r="G21" s="10">
        <f t="shared" si="0"/>
        <v>6600</v>
      </c>
      <c r="H21" s="10">
        <f t="shared" si="1"/>
        <v>30000</v>
      </c>
    </row>
    <row r="22" spans="1:8" x14ac:dyDescent="0.25">
      <c r="A22" s="15" t="s">
        <v>41</v>
      </c>
      <c r="B22" s="10">
        <v>7000</v>
      </c>
      <c r="C22" s="15" t="s">
        <v>42</v>
      </c>
      <c r="D22" s="10">
        <v>9000</v>
      </c>
      <c r="E22" s="10">
        <f t="shared" si="2"/>
        <v>300</v>
      </c>
      <c r="F22" s="10">
        <f t="shared" si="3"/>
        <v>54000</v>
      </c>
      <c r="G22" s="10">
        <f t="shared" si="0"/>
        <v>3960</v>
      </c>
      <c r="H22" s="10">
        <f t="shared" si="1"/>
        <v>18000</v>
      </c>
    </row>
    <row r="23" spans="1:8" x14ac:dyDescent="0.25">
      <c r="A23" s="11" t="s">
        <v>44</v>
      </c>
      <c r="B23" s="10">
        <v>6000</v>
      </c>
      <c r="C23" s="10" t="s">
        <v>45</v>
      </c>
      <c r="D23" s="10">
        <v>8500</v>
      </c>
      <c r="E23" s="10">
        <f t="shared" si="2"/>
        <v>283.33333333333331</v>
      </c>
      <c r="F23" s="10">
        <f t="shared" si="3"/>
        <v>51000</v>
      </c>
      <c r="G23" s="10">
        <f t="shared" si="0"/>
        <v>3739.9999999999995</v>
      </c>
      <c r="H23" s="10">
        <f t="shared" si="1"/>
        <v>17000</v>
      </c>
    </row>
    <row r="24" spans="1:8" x14ac:dyDescent="0.25">
      <c r="A24" s="11" t="s">
        <v>44</v>
      </c>
      <c r="B24" s="10">
        <v>6000</v>
      </c>
      <c r="C24" s="10" t="s">
        <v>45</v>
      </c>
      <c r="D24" s="10">
        <v>8500</v>
      </c>
      <c r="E24" s="10">
        <f t="shared" si="2"/>
        <v>283.33333333333331</v>
      </c>
      <c r="F24" s="10">
        <f t="shared" si="3"/>
        <v>51000</v>
      </c>
      <c r="G24" s="10">
        <f t="shared" si="0"/>
        <v>3739.9999999999995</v>
      </c>
      <c r="H24" s="10">
        <f t="shared" si="1"/>
        <v>17000</v>
      </c>
    </row>
    <row r="25" spans="1:8" x14ac:dyDescent="0.25">
      <c r="A25" s="11" t="s">
        <v>46</v>
      </c>
      <c r="B25" s="10">
        <v>8000</v>
      </c>
      <c r="C25" s="10" t="s">
        <v>42</v>
      </c>
      <c r="D25" s="10">
        <v>9000</v>
      </c>
      <c r="E25" s="10">
        <f>D25/30</f>
        <v>300</v>
      </c>
      <c r="F25" s="10">
        <f t="shared" si="3"/>
        <v>54000</v>
      </c>
      <c r="G25" s="10">
        <f t="shared" si="0"/>
        <v>3960</v>
      </c>
      <c r="H25" s="10">
        <f t="shared" si="1"/>
        <v>18000</v>
      </c>
    </row>
    <row r="26" spans="1:8" x14ac:dyDescent="0.25">
      <c r="A26" s="18"/>
      <c r="B26" s="13">
        <f>SUM(B14:B25)</f>
        <v>143000</v>
      </c>
      <c r="C26" s="13"/>
      <c r="D26" s="13">
        <f>SUM(D14:D25)</f>
        <v>161000</v>
      </c>
      <c r="E26" s="10">
        <f t="shared" si="2"/>
        <v>5366.666666666667</v>
      </c>
      <c r="F26" s="10">
        <f t="shared" si="3"/>
        <v>966000</v>
      </c>
      <c r="G26" s="10">
        <f t="shared" si="0"/>
        <v>70840</v>
      </c>
      <c r="H26" s="10">
        <f t="shared" si="1"/>
        <v>322000</v>
      </c>
    </row>
    <row r="27" spans="1:8" x14ac:dyDescent="0.25">
      <c r="A27" s="18"/>
      <c r="B27" s="7"/>
      <c r="C27" s="7"/>
      <c r="D27" s="7"/>
      <c r="E27" s="7"/>
      <c r="F27" s="7"/>
      <c r="G27" s="7"/>
      <c r="H27" s="7"/>
    </row>
    <row r="28" spans="1:8" x14ac:dyDescent="0.25">
      <c r="A28" s="18"/>
      <c r="B28" s="7"/>
      <c r="C28" s="7"/>
      <c r="D28" s="7"/>
      <c r="E28" s="7"/>
      <c r="F28" s="7"/>
      <c r="G28" s="7"/>
      <c r="H28" s="7"/>
    </row>
    <row r="29" spans="1:8" x14ac:dyDescent="0.25">
      <c r="A29" s="18" t="s">
        <v>47</v>
      </c>
    </row>
    <row r="30" spans="1:8" x14ac:dyDescent="0.25">
      <c r="A30" s="11" t="s">
        <v>48</v>
      </c>
      <c r="B30" s="10">
        <v>12500</v>
      </c>
      <c r="C30" s="10" t="s">
        <v>174</v>
      </c>
      <c r="D30" s="10">
        <v>15000</v>
      </c>
      <c r="E30" s="10">
        <f>D30/30</f>
        <v>500</v>
      </c>
      <c r="F30" s="10">
        <f>D30*0.5*12</f>
        <v>90000</v>
      </c>
      <c r="G30" s="10">
        <f>E30*22*0.6</f>
        <v>6600</v>
      </c>
      <c r="H30" s="10">
        <f>D30*2</f>
        <v>30000</v>
      </c>
    </row>
    <row r="31" spans="1:8" x14ac:dyDescent="0.25">
      <c r="A31" s="11" t="s">
        <v>49</v>
      </c>
      <c r="B31" s="10">
        <v>12500</v>
      </c>
      <c r="C31" s="10" t="s">
        <v>174</v>
      </c>
      <c r="D31" s="10">
        <v>15000</v>
      </c>
      <c r="E31" s="10">
        <f>D31/30</f>
        <v>500</v>
      </c>
      <c r="F31" s="10">
        <f>D31*0.5*12</f>
        <v>90000</v>
      </c>
      <c r="G31" s="10">
        <f>E31*22*0.6</f>
        <v>6600</v>
      </c>
      <c r="H31" s="10">
        <f>D31*2</f>
        <v>30000</v>
      </c>
    </row>
    <row r="32" spans="1:8" x14ac:dyDescent="0.25">
      <c r="A32" s="11" t="s">
        <v>50</v>
      </c>
      <c r="B32" s="10">
        <v>10000</v>
      </c>
      <c r="C32" s="10" t="s">
        <v>39</v>
      </c>
      <c r="D32" s="10">
        <v>13500</v>
      </c>
      <c r="E32" s="10">
        <f>D32/30</f>
        <v>450</v>
      </c>
      <c r="F32" s="10">
        <f>D32*0.5*12</f>
        <v>81000</v>
      </c>
      <c r="G32" s="10">
        <f>E32*22*0.6</f>
        <v>5940</v>
      </c>
      <c r="H32" s="10">
        <f>D32*2</f>
        <v>27000</v>
      </c>
    </row>
    <row r="33" spans="1:8" x14ac:dyDescent="0.25">
      <c r="A33" s="18"/>
      <c r="B33" s="10">
        <f>SUM(B30:B32)</f>
        <v>35000</v>
      </c>
      <c r="C33" s="10"/>
      <c r="D33" s="10">
        <f>SUM(D30:D32)</f>
        <v>43500</v>
      </c>
      <c r="E33" s="10">
        <f>D33/30</f>
        <v>1450</v>
      </c>
      <c r="F33" s="10">
        <f>D33*0.5*12</f>
        <v>261000</v>
      </c>
      <c r="G33" s="10">
        <f>E33*22*0.6</f>
        <v>19140</v>
      </c>
      <c r="H33" s="10">
        <f>D33*2</f>
        <v>87000</v>
      </c>
    </row>
    <row r="34" spans="1:8" x14ac:dyDescent="0.25">
      <c r="A34" s="8"/>
      <c r="B34" s="7"/>
      <c r="C34" s="7"/>
      <c r="D34" s="7"/>
      <c r="E34" s="7"/>
      <c r="F34" s="7"/>
      <c r="G34" s="7"/>
      <c r="H34" s="7"/>
    </row>
    <row r="35" spans="1:8" x14ac:dyDescent="0.25">
      <c r="A35" s="8" t="s">
        <v>52</v>
      </c>
    </row>
    <row r="36" spans="1:8" x14ac:dyDescent="0.25">
      <c r="A36" s="4" t="s">
        <v>53</v>
      </c>
      <c r="B36" s="10">
        <v>25000</v>
      </c>
      <c r="C36" s="10" t="s">
        <v>171</v>
      </c>
      <c r="D36" s="10">
        <v>26000</v>
      </c>
      <c r="E36" s="10">
        <f>D36/30</f>
        <v>866.66666666666663</v>
      </c>
      <c r="F36" s="10">
        <f>D36*0.5*12</f>
        <v>156000</v>
      </c>
      <c r="G36" s="10">
        <f>E36*22*0.6</f>
        <v>11439.999999999998</v>
      </c>
      <c r="H36" s="10">
        <f>D36*2</f>
        <v>52000</v>
      </c>
    </row>
    <row r="37" spans="1:8" x14ac:dyDescent="0.25">
      <c r="A37" s="4" t="s">
        <v>55</v>
      </c>
      <c r="B37" s="10">
        <v>10000</v>
      </c>
      <c r="C37" s="10" t="s">
        <v>173</v>
      </c>
      <c r="D37" s="10">
        <v>10500</v>
      </c>
      <c r="E37" s="10">
        <f>D37/30</f>
        <v>350</v>
      </c>
      <c r="F37" s="10">
        <f>D37*0.5*12</f>
        <v>63000</v>
      </c>
      <c r="G37" s="10">
        <f>E37*22*0.6</f>
        <v>4620</v>
      </c>
      <c r="H37" s="10">
        <f>D37*2</f>
        <v>21000</v>
      </c>
    </row>
    <row r="38" spans="1:8" x14ac:dyDescent="0.25">
      <c r="A38" s="8"/>
      <c r="B38" s="10">
        <f>SUM(B36:B37)</f>
        <v>35000</v>
      </c>
      <c r="C38" s="10"/>
      <c r="D38" s="10">
        <f>SUM(D36:D37)</f>
        <v>36500</v>
      </c>
      <c r="E38" s="10">
        <f>D38/30</f>
        <v>1216.6666666666667</v>
      </c>
      <c r="F38" s="10">
        <f>D38*0.5*12</f>
        <v>219000</v>
      </c>
      <c r="G38" s="10">
        <f>E38*22*0.6</f>
        <v>16060</v>
      </c>
      <c r="H38" s="10">
        <f>D38*2</f>
        <v>73000</v>
      </c>
    </row>
    <row r="39" spans="1:8" x14ac:dyDescent="0.25">
      <c r="A39" s="8"/>
      <c r="B39" s="7"/>
      <c r="C39" s="7"/>
      <c r="D39" s="7"/>
      <c r="E39" s="7"/>
      <c r="F39" s="7"/>
      <c r="G39" s="7"/>
      <c r="H39" s="7"/>
    </row>
    <row r="40" spans="1:8" x14ac:dyDescent="0.25">
      <c r="A40" s="8" t="s">
        <v>57</v>
      </c>
      <c r="B40" s="7"/>
      <c r="C40" s="7"/>
      <c r="D40" s="7"/>
      <c r="E40" s="7"/>
      <c r="F40" s="7"/>
      <c r="G40" s="7"/>
      <c r="H40" s="7"/>
    </row>
    <row r="41" spans="1:8" x14ac:dyDescent="0.25">
      <c r="A41" s="4" t="s">
        <v>58</v>
      </c>
      <c r="B41" s="10">
        <v>12500</v>
      </c>
      <c r="C41" s="10" t="s">
        <v>174</v>
      </c>
      <c r="D41" s="10">
        <v>15000</v>
      </c>
      <c r="E41" s="10">
        <f>D41/30</f>
        <v>500</v>
      </c>
      <c r="F41" s="10">
        <f>D41*0.5*12</f>
        <v>90000</v>
      </c>
      <c r="G41" s="10">
        <f t="shared" ref="G41:G60" si="4">E41*22*0.6</f>
        <v>6600</v>
      </c>
      <c r="H41" s="10">
        <f t="shared" ref="H41:H60" si="5">D41*2</f>
        <v>30000</v>
      </c>
    </row>
    <row r="42" spans="1:8" x14ac:dyDescent="0.25">
      <c r="A42" s="15" t="s">
        <v>60</v>
      </c>
      <c r="B42" s="10">
        <v>8000</v>
      </c>
      <c r="C42" s="10" t="s">
        <v>175</v>
      </c>
      <c r="D42" s="10">
        <v>10000</v>
      </c>
      <c r="E42" s="10">
        <f t="shared" ref="E42:E60" si="6">D42/30</f>
        <v>333.33333333333331</v>
      </c>
      <c r="F42" s="10">
        <f t="shared" ref="F42:F60" si="7">D42*0.5*12</f>
        <v>60000</v>
      </c>
      <c r="G42" s="10">
        <f t="shared" si="4"/>
        <v>4400</v>
      </c>
      <c r="H42" s="10">
        <f t="shared" si="5"/>
        <v>20000</v>
      </c>
    </row>
    <row r="43" spans="1:8" x14ac:dyDescent="0.25">
      <c r="A43" s="4" t="s">
        <v>60</v>
      </c>
      <c r="B43" s="10">
        <v>8000</v>
      </c>
      <c r="C43" s="10" t="s">
        <v>175</v>
      </c>
      <c r="D43" s="10">
        <v>10000</v>
      </c>
      <c r="E43" s="10">
        <f t="shared" si="6"/>
        <v>333.33333333333331</v>
      </c>
      <c r="F43" s="10">
        <f t="shared" si="7"/>
        <v>60000</v>
      </c>
      <c r="G43" s="10">
        <f t="shared" si="4"/>
        <v>4400</v>
      </c>
      <c r="H43" s="10">
        <f t="shared" si="5"/>
        <v>20000</v>
      </c>
    </row>
    <row r="44" spans="1:8" x14ac:dyDescent="0.25">
      <c r="A44" s="4" t="s">
        <v>64</v>
      </c>
      <c r="B44" s="10">
        <v>12500</v>
      </c>
      <c r="C44" s="10" t="s">
        <v>174</v>
      </c>
      <c r="D44" s="10">
        <v>15000</v>
      </c>
      <c r="E44" s="10">
        <f t="shared" si="6"/>
        <v>500</v>
      </c>
      <c r="F44" s="10">
        <f t="shared" si="7"/>
        <v>90000</v>
      </c>
      <c r="G44" s="10">
        <f t="shared" si="4"/>
        <v>6600</v>
      </c>
      <c r="H44" s="10">
        <f t="shared" si="5"/>
        <v>30000</v>
      </c>
    </row>
    <row r="45" spans="1:8" x14ac:dyDescent="0.25">
      <c r="A45" s="4" t="s">
        <v>66</v>
      </c>
      <c r="B45" s="10">
        <v>9000</v>
      </c>
      <c r="C45" s="10" t="s">
        <v>67</v>
      </c>
      <c r="D45" s="10">
        <v>14000</v>
      </c>
      <c r="E45" s="10">
        <f t="shared" si="6"/>
        <v>466.66666666666669</v>
      </c>
      <c r="F45" s="10">
        <f t="shared" si="7"/>
        <v>84000</v>
      </c>
      <c r="G45" s="10">
        <f t="shared" si="4"/>
        <v>6160.0000000000009</v>
      </c>
      <c r="H45" s="10">
        <f t="shared" si="5"/>
        <v>28000</v>
      </c>
    </row>
    <row r="46" spans="1:8" x14ac:dyDescent="0.25">
      <c r="A46" s="4" t="s">
        <v>66</v>
      </c>
      <c r="B46" s="10">
        <v>9000</v>
      </c>
      <c r="C46" s="10" t="s">
        <v>67</v>
      </c>
      <c r="D46" s="10">
        <v>14000</v>
      </c>
      <c r="E46" s="10">
        <f t="shared" si="6"/>
        <v>466.66666666666669</v>
      </c>
      <c r="F46" s="10">
        <f t="shared" si="7"/>
        <v>84000</v>
      </c>
      <c r="G46" s="10">
        <f t="shared" si="4"/>
        <v>6160.0000000000009</v>
      </c>
      <c r="H46" s="10">
        <f t="shared" si="5"/>
        <v>28000</v>
      </c>
    </row>
    <row r="47" spans="1:8" x14ac:dyDescent="0.25">
      <c r="A47" s="11" t="s">
        <v>66</v>
      </c>
      <c r="B47" s="10">
        <v>9000</v>
      </c>
      <c r="C47" s="10" t="s">
        <v>67</v>
      </c>
      <c r="D47" s="10">
        <v>14000</v>
      </c>
      <c r="E47" s="10">
        <f t="shared" si="6"/>
        <v>466.66666666666669</v>
      </c>
      <c r="F47" s="10">
        <f t="shared" si="7"/>
        <v>84000</v>
      </c>
      <c r="G47" s="10">
        <f t="shared" si="4"/>
        <v>6160.0000000000009</v>
      </c>
      <c r="H47" s="10">
        <f t="shared" si="5"/>
        <v>28000</v>
      </c>
    </row>
    <row r="48" spans="1:8" x14ac:dyDescent="0.25">
      <c r="A48" s="11" t="s">
        <v>66</v>
      </c>
      <c r="B48" s="10">
        <v>9000</v>
      </c>
      <c r="C48" s="10" t="s">
        <v>67</v>
      </c>
      <c r="D48" s="10">
        <v>14000</v>
      </c>
      <c r="E48" s="10">
        <f t="shared" si="6"/>
        <v>466.66666666666669</v>
      </c>
      <c r="F48" s="10">
        <f t="shared" si="7"/>
        <v>84000</v>
      </c>
      <c r="G48" s="10">
        <f t="shared" si="4"/>
        <v>6160.0000000000009</v>
      </c>
      <c r="H48" s="10">
        <f t="shared" si="5"/>
        <v>28000</v>
      </c>
    </row>
    <row r="49" spans="1:8" x14ac:dyDescent="0.25">
      <c r="A49" s="11" t="s">
        <v>66</v>
      </c>
      <c r="B49" s="10">
        <v>0</v>
      </c>
      <c r="C49" s="10" t="s">
        <v>67</v>
      </c>
      <c r="D49" s="10">
        <v>14000</v>
      </c>
      <c r="E49" s="10">
        <f t="shared" si="6"/>
        <v>466.66666666666669</v>
      </c>
      <c r="F49" s="10">
        <f t="shared" si="7"/>
        <v>84000</v>
      </c>
      <c r="G49" s="10">
        <f t="shared" si="4"/>
        <v>6160.0000000000009</v>
      </c>
      <c r="H49" s="10">
        <f t="shared" si="5"/>
        <v>28000</v>
      </c>
    </row>
    <row r="50" spans="1:8" x14ac:dyDescent="0.25">
      <c r="A50" s="11" t="s">
        <v>72</v>
      </c>
      <c r="B50" s="10">
        <v>12500</v>
      </c>
      <c r="C50" s="10" t="s">
        <v>174</v>
      </c>
      <c r="D50" s="10">
        <v>15000</v>
      </c>
      <c r="E50" s="10">
        <f t="shared" si="6"/>
        <v>500</v>
      </c>
      <c r="F50" s="10">
        <f t="shared" si="7"/>
        <v>90000</v>
      </c>
      <c r="G50" s="10">
        <f t="shared" si="4"/>
        <v>6600</v>
      </c>
      <c r="H50" s="10">
        <f t="shared" si="5"/>
        <v>30000</v>
      </c>
    </row>
    <row r="51" spans="1:8" x14ac:dyDescent="0.25">
      <c r="A51" s="11" t="s">
        <v>74</v>
      </c>
      <c r="B51" s="10">
        <v>8000</v>
      </c>
      <c r="C51" s="10" t="s">
        <v>39</v>
      </c>
      <c r="D51" s="10">
        <v>13500</v>
      </c>
      <c r="E51" s="10">
        <f t="shared" si="6"/>
        <v>450</v>
      </c>
      <c r="F51" s="10">
        <f t="shared" si="7"/>
        <v>81000</v>
      </c>
      <c r="G51" s="10">
        <f t="shared" si="4"/>
        <v>5940</v>
      </c>
      <c r="H51" s="10">
        <f t="shared" si="5"/>
        <v>27000</v>
      </c>
    </row>
    <row r="52" spans="1:8" x14ac:dyDescent="0.25">
      <c r="A52" s="11" t="s">
        <v>77</v>
      </c>
      <c r="B52" s="10">
        <v>12500</v>
      </c>
      <c r="C52" s="10" t="s">
        <v>174</v>
      </c>
      <c r="D52" s="10">
        <v>15000</v>
      </c>
      <c r="E52" s="10">
        <f t="shared" si="6"/>
        <v>500</v>
      </c>
      <c r="F52" s="10">
        <f t="shared" si="7"/>
        <v>90000</v>
      </c>
      <c r="G52" s="10">
        <f t="shared" si="4"/>
        <v>6600</v>
      </c>
      <c r="H52" s="10">
        <f t="shared" si="5"/>
        <v>30000</v>
      </c>
    </row>
    <row r="53" spans="1:8" x14ac:dyDescent="0.25">
      <c r="A53" s="11" t="s">
        <v>144</v>
      </c>
      <c r="B53" s="10">
        <v>10000</v>
      </c>
      <c r="C53" s="10" t="s">
        <v>176</v>
      </c>
      <c r="D53" s="10">
        <v>12000</v>
      </c>
      <c r="E53" s="10">
        <f t="shared" si="6"/>
        <v>400</v>
      </c>
      <c r="F53" s="10">
        <f t="shared" si="7"/>
        <v>72000</v>
      </c>
      <c r="G53" s="10">
        <f t="shared" si="4"/>
        <v>5280</v>
      </c>
      <c r="H53" s="10">
        <f t="shared" si="5"/>
        <v>24000</v>
      </c>
    </row>
    <row r="54" spans="1:8" x14ac:dyDescent="0.25">
      <c r="A54" s="11" t="s">
        <v>79</v>
      </c>
      <c r="B54" s="10">
        <v>12500</v>
      </c>
      <c r="C54" s="10" t="s">
        <v>174</v>
      </c>
      <c r="D54" s="10">
        <v>15000</v>
      </c>
      <c r="E54" s="10">
        <f t="shared" si="6"/>
        <v>500</v>
      </c>
      <c r="F54" s="10">
        <f t="shared" si="7"/>
        <v>90000</v>
      </c>
      <c r="G54" s="10">
        <f t="shared" si="4"/>
        <v>6600</v>
      </c>
      <c r="H54" s="10">
        <f t="shared" si="5"/>
        <v>30000</v>
      </c>
    </row>
    <row r="55" spans="1:8" x14ac:dyDescent="0.25">
      <c r="A55" s="11" t="s">
        <v>81</v>
      </c>
      <c r="B55" s="10">
        <v>12500</v>
      </c>
      <c r="C55" s="10" t="s">
        <v>174</v>
      </c>
      <c r="D55" s="10">
        <v>15000</v>
      </c>
      <c r="E55" s="10">
        <f t="shared" si="6"/>
        <v>500</v>
      </c>
      <c r="F55" s="10">
        <f t="shared" si="7"/>
        <v>90000</v>
      </c>
      <c r="G55" s="10">
        <f t="shared" si="4"/>
        <v>6600</v>
      </c>
      <c r="H55" s="10">
        <f t="shared" si="5"/>
        <v>30000</v>
      </c>
    </row>
    <row r="56" spans="1:8" x14ac:dyDescent="0.25">
      <c r="A56" s="11" t="s">
        <v>84</v>
      </c>
      <c r="B56" s="10">
        <v>7000</v>
      </c>
      <c r="C56" s="10" t="s">
        <v>177</v>
      </c>
      <c r="D56" s="10">
        <v>9000</v>
      </c>
      <c r="E56" s="10">
        <f t="shared" si="6"/>
        <v>300</v>
      </c>
      <c r="F56" s="10">
        <f t="shared" si="7"/>
        <v>54000</v>
      </c>
      <c r="G56" s="10">
        <f t="shared" si="4"/>
        <v>3960</v>
      </c>
      <c r="H56" s="10">
        <f t="shared" si="5"/>
        <v>18000</v>
      </c>
    </row>
    <row r="57" spans="1:8" x14ac:dyDescent="0.25">
      <c r="A57" s="11" t="s">
        <v>145</v>
      </c>
      <c r="B57" s="10">
        <v>10000</v>
      </c>
      <c r="C57" s="10" t="s">
        <v>145</v>
      </c>
      <c r="D57" s="10">
        <v>10000</v>
      </c>
      <c r="E57" s="10">
        <f t="shared" si="6"/>
        <v>333.33333333333331</v>
      </c>
      <c r="F57" s="10">
        <f t="shared" si="7"/>
        <v>60000</v>
      </c>
      <c r="G57" s="10">
        <f t="shared" si="4"/>
        <v>4400</v>
      </c>
      <c r="H57" s="10">
        <f t="shared" si="5"/>
        <v>20000</v>
      </c>
    </row>
    <row r="58" spans="1:8" x14ac:dyDescent="0.25">
      <c r="A58" s="11" t="s">
        <v>41</v>
      </c>
      <c r="B58" s="10">
        <v>7000</v>
      </c>
      <c r="C58" s="15" t="s">
        <v>42</v>
      </c>
      <c r="D58" s="10">
        <v>9000</v>
      </c>
      <c r="E58" s="10">
        <f t="shared" si="6"/>
        <v>300</v>
      </c>
      <c r="F58" s="10">
        <f t="shared" si="7"/>
        <v>54000</v>
      </c>
      <c r="G58" s="10">
        <f t="shared" si="4"/>
        <v>3960</v>
      </c>
      <c r="H58" s="10">
        <f t="shared" si="5"/>
        <v>18000</v>
      </c>
    </row>
    <row r="59" spans="1:8" x14ac:dyDescent="0.25">
      <c r="A59" s="11" t="s">
        <v>147</v>
      </c>
      <c r="B59" s="10">
        <v>7000</v>
      </c>
      <c r="C59" s="10" t="s">
        <v>36</v>
      </c>
      <c r="D59" s="10">
        <v>9000</v>
      </c>
      <c r="E59" s="10">
        <f t="shared" si="6"/>
        <v>300</v>
      </c>
      <c r="F59" s="10">
        <f t="shared" si="7"/>
        <v>54000</v>
      </c>
      <c r="G59" s="10">
        <f t="shared" si="4"/>
        <v>3960</v>
      </c>
      <c r="H59" s="10">
        <f t="shared" si="5"/>
        <v>18000</v>
      </c>
    </row>
    <row r="60" spans="1:8" x14ac:dyDescent="0.25">
      <c r="A60" s="18"/>
      <c r="B60" s="10">
        <f>SUM(B41:B59)</f>
        <v>176000</v>
      </c>
      <c r="C60" s="10"/>
      <c r="D60" s="10">
        <f>SUM(D41:D59)</f>
        <v>242500</v>
      </c>
      <c r="E60" s="10">
        <f t="shared" si="6"/>
        <v>8083.333333333333</v>
      </c>
      <c r="F60" s="10">
        <f t="shared" si="7"/>
        <v>1455000</v>
      </c>
      <c r="G60" s="10">
        <f t="shared" si="4"/>
        <v>106699.99999999999</v>
      </c>
      <c r="H60" s="10">
        <f t="shared" si="5"/>
        <v>485000</v>
      </c>
    </row>
    <row r="61" spans="1:8" x14ac:dyDescent="0.25">
      <c r="A61" s="18"/>
    </row>
    <row r="63" spans="1:8" x14ac:dyDescent="0.25">
      <c r="A63" t="s">
        <v>88</v>
      </c>
    </row>
    <row r="64" spans="1:8" x14ac:dyDescent="0.25">
      <c r="A64" s="4" t="s">
        <v>89</v>
      </c>
      <c r="B64" s="10">
        <v>12500</v>
      </c>
      <c r="C64" s="10" t="s">
        <v>174</v>
      </c>
      <c r="D64" s="10">
        <v>15000</v>
      </c>
      <c r="E64" s="10">
        <f>D64/30</f>
        <v>500</v>
      </c>
      <c r="F64" s="10">
        <f>D64*0.5*12</f>
        <v>90000</v>
      </c>
      <c r="G64" s="10">
        <f t="shared" ref="G64:G70" si="8">E64*22*0.6</f>
        <v>6600</v>
      </c>
      <c r="H64" s="10">
        <f t="shared" ref="H64:H70" si="9">D64*2</f>
        <v>30000</v>
      </c>
    </row>
    <row r="65" spans="1:8" x14ac:dyDescent="0.25">
      <c r="A65" s="17" t="s">
        <v>92</v>
      </c>
      <c r="B65" s="10">
        <v>7500</v>
      </c>
      <c r="C65" s="10" t="s">
        <v>178</v>
      </c>
      <c r="D65" s="10">
        <v>10000</v>
      </c>
      <c r="E65" s="10">
        <f t="shared" ref="E65:E70" si="10">D65/30</f>
        <v>333.33333333333331</v>
      </c>
      <c r="F65" s="10">
        <f t="shared" ref="F65:F70" si="11">D65*0.5*12</f>
        <v>60000</v>
      </c>
      <c r="G65" s="10">
        <f t="shared" si="8"/>
        <v>4400</v>
      </c>
      <c r="H65" s="10">
        <f t="shared" si="9"/>
        <v>20000</v>
      </c>
    </row>
    <row r="66" spans="1:8" x14ac:dyDescent="0.25">
      <c r="A66" s="4" t="s">
        <v>92</v>
      </c>
      <c r="B66" s="10">
        <v>7500</v>
      </c>
      <c r="C66" s="10" t="s">
        <v>178</v>
      </c>
      <c r="D66" s="10">
        <v>10000</v>
      </c>
      <c r="E66" s="10">
        <f t="shared" si="10"/>
        <v>333.33333333333331</v>
      </c>
      <c r="F66" s="10">
        <f t="shared" si="11"/>
        <v>60000</v>
      </c>
      <c r="G66" s="10">
        <f t="shared" si="8"/>
        <v>4400</v>
      </c>
      <c r="H66" s="10">
        <f t="shared" si="9"/>
        <v>20000</v>
      </c>
    </row>
    <row r="67" spans="1:8" x14ac:dyDescent="0.25">
      <c r="A67" s="4" t="s">
        <v>92</v>
      </c>
      <c r="B67" s="10">
        <v>7500</v>
      </c>
      <c r="C67" s="10" t="s">
        <v>178</v>
      </c>
      <c r="D67" s="10">
        <v>10000</v>
      </c>
      <c r="E67" s="10">
        <f t="shared" si="10"/>
        <v>333.33333333333331</v>
      </c>
      <c r="F67" s="10">
        <f t="shared" si="11"/>
        <v>60000</v>
      </c>
      <c r="G67" s="10">
        <f t="shared" si="8"/>
        <v>4400</v>
      </c>
      <c r="H67" s="10">
        <f t="shared" si="9"/>
        <v>20000</v>
      </c>
    </row>
    <row r="68" spans="1:8" x14ac:dyDescent="0.25">
      <c r="A68" s="4" t="s">
        <v>92</v>
      </c>
      <c r="B68" s="10">
        <v>7500</v>
      </c>
      <c r="C68" s="10" t="s">
        <v>178</v>
      </c>
      <c r="D68" s="10">
        <v>10000</v>
      </c>
      <c r="E68" s="10">
        <f t="shared" si="10"/>
        <v>333.33333333333331</v>
      </c>
      <c r="F68" s="10">
        <f t="shared" si="11"/>
        <v>60000</v>
      </c>
      <c r="G68" s="10">
        <f t="shared" si="8"/>
        <v>4400</v>
      </c>
      <c r="H68" s="10">
        <f t="shared" si="9"/>
        <v>20000</v>
      </c>
    </row>
    <row r="69" spans="1:8" x14ac:dyDescent="0.25">
      <c r="A69" s="4" t="s">
        <v>96</v>
      </c>
      <c r="B69" s="10">
        <v>8000</v>
      </c>
      <c r="C69" s="10" t="s">
        <v>96</v>
      </c>
      <c r="D69" s="10">
        <v>10000</v>
      </c>
      <c r="E69" s="10">
        <f t="shared" si="10"/>
        <v>333.33333333333331</v>
      </c>
      <c r="F69" s="10">
        <f t="shared" si="11"/>
        <v>60000</v>
      </c>
      <c r="G69" s="10">
        <f t="shared" si="8"/>
        <v>4400</v>
      </c>
      <c r="H69" s="10">
        <f t="shared" si="9"/>
        <v>20000</v>
      </c>
    </row>
    <row r="70" spans="1:8" x14ac:dyDescent="0.25">
      <c r="A70" s="8"/>
      <c r="B70" s="10">
        <f>SUM(B64:B69)</f>
        <v>50500</v>
      </c>
      <c r="C70" s="10"/>
      <c r="D70" s="10">
        <f>SUM(D64:D69)</f>
        <v>65000</v>
      </c>
      <c r="E70" s="10">
        <f t="shared" si="10"/>
        <v>2166.6666666666665</v>
      </c>
      <c r="F70" s="10">
        <f t="shared" si="11"/>
        <v>390000</v>
      </c>
      <c r="G70" s="10">
        <f t="shared" si="8"/>
        <v>28599.999999999996</v>
      </c>
      <c r="H70" s="10">
        <f t="shared" si="9"/>
        <v>130000</v>
      </c>
    </row>
    <row r="71" spans="1:8" x14ac:dyDescent="0.25">
      <c r="H71" s="10"/>
    </row>
    <row r="72" spans="1:8" x14ac:dyDescent="0.25">
      <c r="A72" s="8" t="s">
        <v>98</v>
      </c>
    </row>
    <row r="73" spans="1:8" x14ac:dyDescent="0.25">
      <c r="A73" s="4" t="s">
        <v>99</v>
      </c>
      <c r="B73" s="10">
        <v>12500</v>
      </c>
      <c r="C73" s="10" t="s">
        <v>179</v>
      </c>
      <c r="D73" s="10">
        <v>17000</v>
      </c>
      <c r="E73" s="10">
        <f>D73/30</f>
        <v>566.66666666666663</v>
      </c>
      <c r="F73" s="10">
        <f>D73*0.5*12</f>
        <v>102000</v>
      </c>
      <c r="G73" s="10">
        <f t="shared" ref="G73:G102" si="12">E73*22*0.6</f>
        <v>7479.9999999999991</v>
      </c>
      <c r="H73" s="10">
        <f t="shared" ref="H73:H102" si="13">D73*2</f>
        <v>34000</v>
      </c>
    </row>
    <row r="74" spans="1:8" x14ac:dyDescent="0.25">
      <c r="A74" s="11" t="s">
        <v>100</v>
      </c>
      <c r="B74" s="10">
        <v>11000</v>
      </c>
      <c r="C74" s="10" t="s">
        <v>180</v>
      </c>
      <c r="D74" s="10">
        <v>13000</v>
      </c>
      <c r="E74" s="10">
        <f t="shared" ref="E74:E102" si="14">D74/30</f>
        <v>433.33333333333331</v>
      </c>
      <c r="F74" s="10">
        <f t="shared" ref="F74:F102" si="15">D74*0.5*12</f>
        <v>78000</v>
      </c>
      <c r="G74" s="10">
        <f t="shared" si="12"/>
        <v>5719.9999999999991</v>
      </c>
      <c r="H74" s="10">
        <f t="shared" si="13"/>
        <v>26000</v>
      </c>
    </row>
    <row r="75" spans="1:8" x14ac:dyDescent="0.25">
      <c r="A75" s="4" t="s">
        <v>103</v>
      </c>
      <c r="B75" s="10">
        <v>8500</v>
      </c>
      <c r="C75" s="10" t="s">
        <v>181</v>
      </c>
      <c r="D75" s="10">
        <v>10000</v>
      </c>
      <c r="E75" s="10">
        <f t="shared" si="14"/>
        <v>333.33333333333331</v>
      </c>
      <c r="F75" s="10">
        <f t="shared" si="15"/>
        <v>60000</v>
      </c>
      <c r="G75" s="10">
        <f t="shared" si="12"/>
        <v>4400</v>
      </c>
      <c r="H75" s="10">
        <f t="shared" si="13"/>
        <v>20000</v>
      </c>
    </row>
    <row r="76" spans="1:8" x14ac:dyDescent="0.25">
      <c r="A76" s="11" t="s">
        <v>105</v>
      </c>
      <c r="B76" s="10">
        <v>7000</v>
      </c>
      <c r="C76" s="10" t="s">
        <v>182</v>
      </c>
      <c r="D76" s="10">
        <v>8500</v>
      </c>
      <c r="E76" s="10">
        <f t="shared" si="14"/>
        <v>283.33333333333331</v>
      </c>
      <c r="F76" s="10">
        <f t="shared" si="15"/>
        <v>51000</v>
      </c>
      <c r="G76" s="10">
        <f t="shared" si="12"/>
        <v>3739.9999999999995</v>
      </c>
      <c r="H76" s="10">
        <f t="shared" si="13"/>
        <v>17000</v>
      </c>
    </row>
    <row r="77" spans="1:8" x14ac:dyDescent="0.25">
      <c r="A77" s="11" t="s">
        <v>106</v>
      </c>
      <c r="B77" s="10">
        <v>8500</v>
      </c>
      <c r="C77" s="10" t="s">
        <v>181</v>
      </c>
      <c r="D77" s="10">
        <v>10000</v>
      </c>
      <c r="E77" s="10">
        <f t="shared" si="14"/>
        <v>333.33333333333331</v>
      </c>
      <c r="F77" s="10">
        <f t="shared" si="15"/>
        <v>60000</v>
      </c>
      <c r="G77" s="10">
        <f t="shared" si="12"/>
        <v>4400</v>
      </c>
      <c r="H77" s="10">
        <f t="shared" si="13"/>
        <v>20000</v>
      </c>
    </row>
    <row r="78" spans="1:8" x14ac:dyDescent="0.25">
      <c r="A78" s="11" t="s">
        <v>107</v>
      </c>
      <c r="B78" s="10">
        <v>7000</v>
      </c>
      <c r="C78" s="10" t="s">
        <v>183</v>
      </c>
      <c r="D78" s="10">
        <v>9000</v>
      </c>
      <c r="E78" s="10">
        <f t="shared" si="14"/>
        <v>300</v>
      </c>
      <c r="F78" s="10">
        <f t="shared" si="15"/>
        <v>54000</v>
      </c>
      <c r="G78" s="10">
        <f t="shared" si="12"/>
        <v>3960</v>
      </c>
      <c r="H78" s="10">
        <f t="shared" si="13"/>
        <v>18000</v>
      </c>
    </row>
    <row r="79" spans="1:8" x14ac:dyDescent="0.25">
      <c r="A79" s="11" t="s">
        <v>108</v>
      </c>
      <c r="B79" s="10">
        <v>7000</v>
      </c>
      <c r="C79" s="10" t="s">
        <v>184</v>
      </c>
      <c r="D79" s="10">
        <v>8500</v>
      </c>
      <c r="E79" s="10">
        <f t="shared" si="14"/>
        <v>283.33333333333331</v>
      </c>
      <c r="F79" s="10">
        <f t="shared" si="15"/>
        <v>51000</v>
      </c>
      <c r="G79" s="10">
        <f t="shared" si="12"/>
        <v>3739.9999999999995</v>
      </c>
      <c r="H79" s="10">
        <f t="shared" si="13"/>
        <v>17000</v>
      </c>
    </row>
    <row r="80" spans="1:8" x14ac:dyDescent="0.25">
      <c r="A80" s="11" t="s">
        <v>41</v>
      </c>
      <c r="B80" s="10">
        <v>7000</v>
      </c>
      <c r="C80" s="10" t="s">
        <v>185</v>
      </c>
      <c r="D80" s="10">
        <v>8500</v>
      </c>
      <c r="E80" s="10">
        <f t="shared" si="14"/>
        <v>283.33333333333331</v>
      </c>
      <c r="F80" s="10">
        <f t="shared" si="15"/>
        <v>51000</v>
      </c>
      <c r="G80" s="10">
        <f t="shared" si="12"/>
        <v>3739.9999999999995</v>
      </c>
      <c r="H80" s="10">
        <f t="shared" si="13"/>
        <v>17000</v>
      </c>
    </row>
    <row r="81" spans="1:8" x14ac:dyDescent="0.25">
      <c r="A81" s="4" t="s">
        <v>110</v>
      </c>
      <c r="B81" s="10">
        <v>12000</v>
      </c>
      <c r="C81" s="10" t="s">
        <v>180</v>
      </c>
      <c r="D81" s="10">
        <v>13000</v>
      </c>
      <c r="E81" s="10">
        <f t="shared" si="14"/>
        <v>433.33333333333331</v>
      </c>
      <c r="F81" s="10">
        <f t="shared" si="15"/>
        <v>78000</v>
      </c>
      <c r="G81" s="10">
        <f t="shared" si="12"/>
        <v>5719.9999999999991</v>
      </c>
      <c r="H81" s="10">
        <f t="shared" si="13"/>
        <v>26000</v>
      </c>
    </row>
    <row r="82" spans="1:8" x14ac:dyDescent="0.25">
      <c r="A82" s="11" t="s">
        <v>112</v>
      </c>
      <c r="B82" s="10">
        <v>8500</v>
      </c>
      <c r="C82" s="10" t="s">
        <v>181</v>
      </c>
      <c r="D82" s="10">
        <v>10000</v>
      </c>
      <c r="E82" s="10">
        <f t="shared" si="14"/>
        <v>333.33333333333331</v>
      </c>
      <c r="F82" s="10">
        <f t="shared" si="15"/>
        <v>60000</v>
      </c>
      <c r="G82" s="10">
        <f t="shared" si="12"/>
        <v>4400</v>
      </c>
      <c r="H82" s="10">
        <f t="shared" si="13"/>
        <v>20000</v>
      </c>
    </row>
    <row r="83" spans="1:8" x14ac:dyDescent="0.25">
      <c r="A83" s="11" t="s">
        <v>114</v>
      </c>
      <c r="B83" s="10">
        <v>7000</v>
      </c>
      <c r="C83" s="10" t="s">
        <v>182</v>
      </c>
      <c r="D83" s="10">
        <v>8500</v>
      </c>
      <c r="E83" s="10">
        <f t="shared" si="14"/>
        <v>283.33333333333331</v>
      </c>
      <c r="F83" s="10">
        <f t="shared" si="15"/>
        <v>51000</v>
      </c>
      <c r="G83" s="10">
        <f t="shared" si="12"/>
        <v>3739.9999999999995</v>
      </c>
      <c r="H83" s="10">
        <f t="shared" si="13"/>
        <v>17000</v>
      </c>
    </row>
    <row r="84" spans="1:8" x14ac:dyDescent="0.25">
      <c r="A84" s="11" t="s">
        <v>105</v>
      </c>
      <c r="B84" s="10">
        <v>7000</v>
      </c>
      <c r="C84" s="10" t="s">
        <v>182</v>
      </c>
      <c r="D84" s="10">
        <v>8500</v>
      </c>
      <c r="E84" s="10">
        <f t="shared" si="14"/>
        <v>283.33333333333331</v>
      </c>
      <c r="F84" s="10">
        <f t="shared" si="15"/>
        <v>51000</v>
      </c>
      <c r="G84" s="10">
        <f t="shared" si="12"/>
        <v>3739.9999999999995</v>
      </c>
      <c r="H84" s="10">
        <f t="shared" si="13"/>
        <v>17000</v>
      </c>
    </row>
    <row r="85" spans="1:8" x14ac:dyDescent="0.25">
      <c r="A85" s="11" t="s">
        <v>117</v>
      </c>
      <c r="B85" s="10">
        <v>8500</v>
      </c>
      <c r="C85" s="10" t="s">
        <v>181</v>
      </c>
      <c r="D85" s="10">
        <v>10000</v>
      </c>
      <c r="E85" s="10">
        <f t="shared" si="14"/>
        <v>333.33333333333331</v>
      </c>
      <c r="F85" s="10">
        <f t="shared" si="15"/>
        <v>60000</v>
      </c>
      <c r="G85" s="10">
        <f t="shared" si="12"/>
        <v>4400</v>
      </c>
      <c r="H85" s="10">
        <f t="shared" si="13"/>
        <v>20000</v>
      </c>
    </row>
    <row r="86" spans="1:8" x14ac:dyDescent="0.25">
      <c r="A86" s="11" t="s">
        <v>105</v>
      </c>
      <c r="B86" s="10">
        <v>7000</v>
      </c>
      <c r="C86" s="10" t="s">
        <v>182</v>
      </c>
      <c r="D86" s="10">
        <v>8500</v>
      </c>
      <c r="E86" s="10">
        <f t="shared" si="14"/>
        <v>283.33333333333331</v>
      </c>
      <c r="F86" s="10">
        <f t="shared" si="15"/>
        <v>51000</v>
      </c>
      <c r="G86" s="10">
        <f t="shared" si="12"/>
        <v>3739.9999999999995</v>
      </c>
      <c r="H86" s="10">
        <f t="shared" si="13"/>
        <v>17000</v>
      </c>
    </row>
    <row r="87" spans="1:8" x14ac:dyDescent="0.25">
      <c r="A87" s="11" t="s">
        <v>105</v>
      </c>
      <c r="B87" s="10">
        <v>7000</v>
      </c>
      <c r="C87" s="10" t="s">
        <v>182</v>
      </c>
      <c r="D87" s="10">
        <v>8500</v>
      </c>
      <c r="E87" s="10">
        <f t="shared" si="14"/>
        <v>283.33333333333331</v>
      </c>
      <c r="F87" s="10">
        <f t="shared" si="15"/>
        <v>51000</v>
      </c>
      <c r="G87" s="10">
        <f t="shared" si="12"/>
        <v>3739.9999999999995</v>
      </c>
      <c r="H87" s="10">
        <f t="shared" si="13"/>
        <v>17000</v>
      </c>
    </row>
    <row r="88" spans="1:8" x14ac:dyDescent="0.25">
      <c r="A88" s="11" t="s">
        <v>120</v>
      </c>
      <c r="B88" s="10">
        <v>8500</v>
      </c>
      <c r="C88" s="10" t="s">
        <v>181</v>
      </c>
      <c r="D88" s="10">
        <v>10000</v>
      </c>
      <c r="E88" s="10">
        <f t="shared" si="14"/>
        <v>333.33333333333331</v>
      </c>
      <c r="F88" s="10">
        <f t="shared" si="15"/>
        <v>60000</v>
      </c>
      <c r="G88" s="10">
        <f t="shared" si="12"/>
        <v>4400</v>
      </c>
      <c r="H88" s="10">
        <f t="shared" si="13"/>
        <v>20000</v>
      </c>
    </row>
    <row r="89" spans="1:8" x14ac:dyDescent="0.25">
      <c r="A89" s="11" t="s">
        <v>105</v>
      </c>
      <c r="B89" s="10">
        <v>7000</v>
      </c>
      <c r="C89" s="10" t="s">
        <v>182</v>
      </c>
      <c r="D89" s="10">
        <v>8500</v>
      </c>
      <c r="E89" s="10">
        <f t="shared" si="14"/>
        <v>283.33333333333331</v>
      </c>
      <c r="F89" s="10">
        <f t="shared" si="15"/>
        <v>51000</v>
      </c>
      <c r="G89" s="10">
        <f t="shared" si="12"/>
        <v>3739.9999999999995</v>
      </c>
      <c r="H89" s="10">
        <f t="shared" si="13"/>
        <v>17000</v>
      </c>
    </row>
    <row r="90" spans="1:8" x14ac:dyDescent="0.25">
      <c r="A90" s="11" t="s">
        <v>114</v>
      </c>
      <c r="B90" s="10">
        <v>7000</v>
      </c>
      <c r="C90" s="10" t="s">
        <v>182</v>
      </c>
      <c r="D90" s="10">
        <v>8500</v>
      </c>
      <c r="E90" s="10">
        <f t="shared" si="14"/>
        <v>283.33333333333331</v>
      </c>
      <c r="F90" s="10">
        <f t="shared" si="15"/>
        <v>51000</v>
      </c>
      <c r="G90" s="10">
        <f t="shared" si="12"/>
        <v>3739.9999999999995</v>
      </c>
      <c r="H90" s="10">
        <f t="shared" si="13"/>
        <v>17000</v>
      </c>
    </row>
    <row r="91" spans="1:8" x14ac:dyDescent="0.25">
      <c r="A91" s="11" t="s">
        <v>122</v>
      </c>
      <c r="B91" s="10">
        <v>8500</v>
      </c>
      <c r="C91" s="10" t="s">
        <v>181</v>
      </c>
      <c r="D91" s="10">
        <v>10000</v>
      </c>
      <c r="E91" s="10">
        <f t="shared" si="14"/>
        <v>333.33333333333331</v>
      </c>
      <c r="F91" s="10">
        <f t="shared" si="15"/>
        <v>60000</v>
      </c>
      <c r="G91" s="10">
        <f t="shared" si="12"/>
        <v>4400</v>
      </c>
      <c r="H91" s="10">
        <f t="shared" si="13"/>
        <v>20000</v>
      </c>
    </row>
    <row r="92" spans="1:8" x14ac:dyDescent="0.25">
      <c r="A92" s="11" t="s">
        <v>105</v>
      </c>
      <c r="B92" s="10">
        <v>7000</v>
      </c>
      <c r="C92" s="10" t="s">
        <v>182</v>
      </c>
      <c r="D92" s="10">
        <v>8500</v>
      </c>
      <c r="E92" s="10">
        <f t="shared" si="14"/>
        <v>283.33333333333331</v>
      </c>
      <c r="F92" s="10">
        <f t="shared" si="15"/>
        <v>51000</v>
      </c>
      <c r="G92" s="10">
        <f t="shared" si="12"/>
        <v>3739.9999999999995</v>
      </c>
      <c r="H92" s="10">
        <f t="shared" si="13"/>
        <v>17000</v>
      </c>
    </row>
    <row r="93" spans="1:8" x14ac:dyDescent="0.25">
      <c r="A93" s="11" t="s">
        <v>105</v>
      </c>
      <c r="B93" s="10">
        <v>7000</v>
      </c>
      <c r="C93" s="10" t="s">
        <v>182</v>
      </c>
      <c r="D93" s="10">
        <v>8500</v>
      </c>
      <c r="E93" s="10">
        <f t="shared" si="14"/>
        <v>283.33333333333331</v>
      </c>
      <c r="F93" s="10">
        <f t="shared" si="15"/>
        <v>51000</v>
      </c>
      <c r="G93" s="10">
        <f t="shared" si="12"/>
        <v>3739.9999999999995</v>
      </c>
      <c r="H93" s="10">
        <f t="shared" si="13"/>
        <v>17000</v>
      </c>
    </row>
    <row r="94" spans="1:8" x14ac:dyDescent="0.25">
      <c r="A94" s="11" t="s">
        <v>36</v>
      </c>
      <c r="B94" s="10">
        <v>7000</v>
      </c>
      <c r="C94" s="10" t="s">
        <v>36</v>
      </c>
      <c r="D94" s="10">
        <v>9000</v>
      </c>
      <c r="E94" s="10">
        <f t="shared" si="14"/>
        <v>300</v>
      </c>
      <c r="F94" s="10">
        <f t="shared" si="15"/>
        <v>54000</v>
      </c>
      <c r="G94" s="10">
        <f t="shared" si="12"/>
        <v>3960</v>
      </c>
      <c r="H94" s="10">
        <f t="shared" si="13"/>
        <v>18000</v>
      </c>
    </row>
    <row r="95" spans="1:8" x14ac:dyDescent="0.25">
      <c r="A95" s="11" t="s">
        <v>123</v>
      </c>
      <c r="B95" s="10">
        <v>7000</v>
      </c>
      <c r="C95" s="10" t="s">
        <v>183</v>
      </c>
      <c r="D95" s="10">
        <v>9000</v>
      </c>
      <c r="E95" s="10">
        <f t="shared" si="14"/>
        <v>300</v>
      </c>
      <c r="F95" s="10">
        <f t="shared" si="15"/>
        <v>54000</v>
      </c>
      <c r="G95" s="10">
        <f t="shared" si="12"/>
        <v>3960</v>
      </c>
      <c r="H95" s="10">
        <f t="shared" si="13"/>
        <v>18000</v>
      </c>
    </row>
    <row r="96" spans="1:8" x14ac:dyDescent="0.25">
      <c r="A96" s="11" t="s">
        <v>125</v>
      </c>
      <c r="B96" s="10">
        <v>7000</v>
      </c>
      <c r="C96" s="10" t="s">
        <v>183</v>
      </c>
      <c r="D96" s="10">
        <v>9000</v>
      </c>
      <c r="E96" s="10">
        <f t="shared" si="14"/>
        <v>300</v>
      </c>
      <c r="F96" s="10">
        <f t="shared" si="15"/>
        <v>54000</v>
      </c>
      <c r="G96" s="10">
        <f t="shared" si="12"/>
        <v>3960</v>
      </c>
      <c r="H96" s="10">
        <f t="shared" si="13"/>
        <v>18000</v>
      </c>
    </row>
    <row r="97" spans="1:8" x14ac:dyDescent="0.25">
      <c r="A97" s="11" t="s">
        <v>126</v>
      </c>
      <c r="B97" s="10">
        <v>7000</v>
      </c>
      <c r="C97" s="10" t="s">
        <v>183</v>
      </c>
      <c r="D97" s="10">
        <v>9000</v>
      </c>
      <c r="E97" s="10">
        <f t="shared" si="14"/>
        <v>300</v>
      </c>
      <c r="F97" s="10">
        <f t="shared" si="15"/>
        <v>54000</v>
      </c>
      <c r="G97" s="10">
        <f t="shared" si="12"/>
        <v>3960</v>
      </c>
      <c r="H97" s="10">
        <f t="shared" si="13"/>
        <v>18000</v>
      </c>
    </row>
    <row r="98" spans="1:8" x14ac:dyDescent="0.25">
      <c r="A98" s="11" t="s">
        <v>127</v>
      </c>
      <c r="B98" s="10">
        <v>7000</v>
      </c>
      <c r="C98" s="10" t="s">
        <v>183</v>
      </c>
      <c r="D98" s="10">
        <v>9000</v>
      </c>
      <c r="E98" s="10">
        <f t="shared" si="14"/>
        <v>300</v>
      </c>
      <c r="F98" s="10">
        <f t="shared" si="15"/>
        <v>54000</v>
      </c>
      <c r="G98" s="10">
        <f t="shared" si="12"/>
        <v>3960</v>
      </c>
      <c r="H98" s="10">
        <f t="shared" si="13"/>
        <v>18000</v>
      </c>
    </row>
    <row r="99" spans="1:8" x14ac:dyDescent="0.25">
      <c r="A99" s="11" t="s">
        <v>108</v>
      </c>
      <c r="B99" s="10">
        <v>7000</v>
      </c>
      <c r="C99" s="10" t="s">
        <v>184</v>
      </c>
      <c r="D99" s="10">
        <v>8500</v>
      </c>
      <c r="E99" s="10">
        <f t="shared" si="14"/>
        <v>283.33333333333331</v>
      </c>
      <c r="F99" s="10">
        <f t="shared" si="15"/>
        <v>51000</v>
      </c>
      <c r="G99" s="10">
        <f t="shared" si="12"/>
        <v>3739.9999999999995</v>
      </c>
      <c r="H99" s="10">
        <f t="shared" si="13"/>
        <v>17000</v>
      </c>
    </row>
    <row r="100" spans="1:8" x14ac:dyDescent="0.25">
      <c r="A100" s="11" t="s">
        <v>128</v>
      </c>
      <c r="B100" s="10">
        <v>6500</v>
      </c>
      <c r="C100" s="10" t="s">
        <v>184</v>
      </c>
      <c r="D100" s="10">
        <v>8500</v>
      </c>
      <c r="E100" s="10">
        <f t="shared" si="14"/>
        <v>283.33333333333331</v>
      </c>
      <c r="F100" s="10">
        <f t="shared" si="15"/>
        <v>51000</v>
      </c>
      <c r="G100" s="10">
        <f t="shared" si="12"/>
        <v>3739.9999999999995</v>
      </c>
      <c r="H100" s="10">
        <f t="shared" si="13"/>
        <v>17000</v>
      </c>
    </row>
    <row r="101" spans="1:8" x14ac:dyDescent="0.25">
      <c r="A101" s="11" t="s">
        <v>41</v>
      </c>
      <c r="B101" s="10">
        <v>7000</v>
      </c>
      <c r="C101" s="10" t="s">
        <v>185</v>
      </c>
      <c r="D101" s="10">
        <v>8500</v>
      </c>
      <c r="E101" s="10">
        <f t="shared" si="14"/>
        <v>283.33333333333331</v>
      </c>
      <c r="F101" s="10">
        <f t="shared" si="15"/>
        <v>51000</v>
      </c>
      <c r="G101" s="10">
        <f t="shared" si="12"/>
        <v>3739.9999999999995</v>
      </c>
      <c r="H101" s="10">
        <f t="shared" si="13"/>
        <v>17000</v>
      </c>
    </row>
    <row r="102" spans="1:8" x14ac:dyDescent="0.25">
      <c r="A102" s="18"/>
      <c r="B102" s="10">
        <f>SUM(B73:B101)</f>
        <v>226000</v>
      </c>
      <c r="C102" s="10"/>
      <c r="D102" s="10">
        <f>SUM(D73:D101)</f>
        <v>276000</v>
      </c>
      <c r="E102" s="10">
        <f t="shared" si="14"/>
        <v>9200</v>
      </c>
      <c r="F102" s="10">
        <f t="shared" si="15"/>
        <v>1656000</v>
      </c>
      <c r="G102" s="10">
        <f t="shared" si="12"/>
        <v>121440</v>
      </c>
      <c r="H102" s="10">
        <f t="shared" si="13"/>
        <v>552000</v>
      </c>
    </row>
    <row r="103" spans="1:8" x14ac:dyDescent="0.25">
      <c r="A103" s="18"/>
    </row>
    <row r="104" spans="1:8" x14ac:dyDescent="0.25">
      <c r="A104" s="20" t="s">
        <v>129</v>
      </c>
    </row>
    <row r="105" spans="1:8" x14ac:dyDescent="0.25">
      <c r="A105" s="4" t="s">
        <v>130</v>
      </c>
      <c r="B105" s="10">
        <v>12500</v>
      </c>
      <c r="C105" s="10" t="s">
        <v>174</v>
      </c>
      <c r="D105" s="10">
        <v>15000</v>
      </c>
      <c r="E105" s="10">
        <f>D105/30</f>
        <v>500</v>
      </c>
      <c r="F105" s="10">
        <f>D105*0.5*12</f>
        <v>90000</v>
      </c>
      <c r="G105" s="10">
        <f>E105*22*0.6</f>
        <v>6600</v>
      </c>
      <c r="H105" s="10">
        <f>D105*2</f>
        <v>30000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5EE23-78FF-4414-865C-B0522FB210E8}">
  <dimension ref="A3:I108"/>
  <sheetViews>
    <sheetView topLeftCell="A11" workbookViewId="0">
      <selection activeCell="E6" sqref="E6"/>
    </sheetView>
  </sheetViews>
  <sheetFormatPr baseColWidth="10" defaultRowHeight="15" x14ac:dyDescent="0.25"/>
  <cols>
    <col min="1" max="1" width="3" bestFit="1" customWidth="1"/>
    <col min="2" max="2" width="30.42578125" customWidth="1"/>
    <col min="4" max="4" width="25.140625" bestFit="1" customWidth="1"/>
  </cols>
  <sheetData>
    <row r="3" spans="1:9" ht="60" x14ac:dyDescent="0.25">
      <c r="B3" s="43" t="s">
        <v>0</v>
      </c>
      <c r="C3" s="44" t="s">
        <v>186</v>
      </c>
      <c r="D3" s="45" t="s">
        <v>1</v>
      </c>
      <c r="E3" s="46" t="s">
        <v>187</v>
      </c>
      <c r="F3" s="44" t="s">
        <v>4</v>
      </c>
      <c r="G3" s="44" t="s">
        <v>168</v>
      </c>
      <c r="H3" s="46" t="s">
        <v>169</v>
      </c>
      <c r="I3" s="46" t="s">
        <v>10</v>
      </c>
    </row>
    <row r="4" spans="1:9" x14ac:dyDescent="0.25">
      <c r="C4" s="3"/>
      <c r="D4" s="3"/>
      <c r="E4" s="36"/>
      <c r="F4" s="3"/>
      <c r="G4" s="3"/>
      <c r="H4" s="3"/>
      <c r="I4" s="3"/>
    </row>
    <row r="5" spans="1:9" x14ac:dyDescent="0.25">
      <c r="B5" t="s">
        <v>11</v>
      </c>
      <c r="C5" s="3"/>
      <c r="D5" s="3" t="s">
        <v>188</v>
      </c>
      <c r="E5" s="36"/>
      <c r="F5" s="3"/>
      <c r="G5" s="3"/>
      <c r="H5" s="3"/>
      <c r="I5" s="3"/>
    </row>
    <row r="6" spans="1:9" x14ac:dyDescent="0.25">
      <c r="A6">
        <v>1</v>
      </c>
      <c r="B6" s="4" t="s">
        <v>12</v>
      </c>
      <c r="C6" s="37">
        <v>35000</v>
      </c>
      <c r="D6" s="4" t="s">
        <v>189</v>
      </c>
      <c r="E6" s="47">
        <v>35000</v>
      </c>
      <c r="F6" s="48">
        <f>E6/30</f>
        <v>1166.6666666666667</v>
      </c>
      <c r="G6" s="6">
        <f>E6*0.5*12</f>
        <v>210000</v>
      </c>
      <c r="H6" s="6">
        <f>F6*22*0.6</f>
        <v>15400</v>
      </c>
      <c r="I6" s="6">
        <f>E6*2</f>
        <v>70000</v>
      </c>
    </row>
    <row r="7" spans="1:9" x14ac:dyDescent="0.25">
      <c r="A7">
        <v>2</v>
      </c>
      <c r="B7" s="4" t="s">
        <v>15</v>
      </c>
      <c r="C7" s="37">
        <v>15500</v>
      </c>
      <c r="D7" s="4" t="s">
        <v>16</v>
      </c>
      <c r="E7" s="47">
        <v>15500</v>
      </c>
      <c r="F7" s="48">
        <f>E7/30</f>
        <v>516.66666666666663</v>
      </c>
      <c r="G7" s="6">
        <f>E7*0.5*12</f>
        <v>93000</v>
      </c>
      <c r="H7" s="6">
        <f>F7*22*0.6</f>
        <v>6819.9999999999991</v>
      </c>
      <c r="I7" s="6">
        <f>E7*2</f>
        <v>31000</v>
      </c>
    </row>
    <row r="8" spans="1:9" x14ac:dyDescent="0.25">
      <c r="B8" s="8"/>
      <c r="C8" s="38">
        <f>C6+C7</f>
        <v>50500</v>
      </c>
      <c r="D8" s="10" t="s">
        <v>190</v>
      </c>
      <c r="E8" s="49">
        <f>+E7+E6</f>
        <v>50500</v>
      </c>
      <c r="F8" s="50">
        <f>+F7+F6</f>
        <v>1683.3333333333335</v>
      </c>
      <c r="G8" s="50">
        <f t="shared" ref="G8:I8" si="0">+G7+G6</f>
        <v>303000</v>
      </c>
      <c r="H8" s="50">
        <f t="shared" si="0"/>
        <v>22220</v>
      </c>
      <c r="I8" s="50">
        <f t="shared" si="0"/>
        <v>101000</v>
      </c>
    </row>
    <row r="9" spans="1:9" x14ac:dyDescent="0.25">
      <c r="B9" s="8"/>
      <c r="C9" s="39"/>
      <c r="D9" s="7"/>
      <c r="E9" s="39"/>
      <c r="F9" s="7"/>
      <c r="G9" s="7"/>
      <c r="H9" s="7"/>
      <c r="I9" s="7"/>
    </row>
    <row r="10" spans="1:9" x14ac:dyDescent="0.25">
      <c r="B10" t="s">
        <v>18</v>
      </c>
      <c r="C10" s="40"/>
      <c r="D10" t="s">
        <v>191</v>
      </c>
      <c r="E10" s="40"/>
    </row>
    <row r="11" spans="1:9" x14ac:dyDescent="0.25">
      <c r="A11">
        <v>3</v>
      </c>
      <c r="B11" s="4" t="s">
        <v>19</v>
      </c>
      <c r="C11" s="37">
        <v>20000</v>
      </c>
      <c r="D11" s="4" t="s">
        <v>192</v>
      </c>
      <c r="E11" s="47">
        <v>20000</v>
      </c>
      <c r="F11" s="6">
        <f>E11/30</f>
        <v>666.66666666666663</v>
      </c>
      <c r="G11" s="6">
        <f>E11*0.5*12</f>
        <v>120000</v>
      </c>
      <c r="H11" s="6">
        <f>F11*22*0.6</f>
        <v>8800</v>
      </c>
      <c r="I11" s="6">
        <f>E11*2</f>
        <v>40000</v>
      </c>
    </row>
    <row r="12" spans="1:9" x14ac:dyDescent="0.25">
      <c r="B12" s="8"/>
      <c r="C12" s="40"/>
      <c r="D12" t="s">
        <v>190</v>
      </c>
      <c r="E12" s="39">
        <f>+E11</f>
        <v>20000</v>
      </c>
      <c r="F12" s="39">
        <f>+F11</f>
        <v>666.66666666666663</v>
      </c>
      <c r="G12" s="39">
        <f t="shared" ref="G12:I12" si="1">+G11</f>
        <v>120000</v>
      </c>
      <c r="H12" s="39">
        <f>+H11</f>
        <v>8800</v>
      </c>
      <c r="I12" s="39">
        <f t="shared" si="1"/>
        <v>40000</v>
      </c>
    </row>
    <row r="13" spans="1:9" x14ac:dyDescent="0.25">
      <c r="B13" s="8"/>
      <c r="C13" s="40"/>
      <c r="E13" s="39"/>
      <c r="F13" s="39"/>
      <c r="G13" s="39"/>
      <c r="H13" s="39"/>
      <c r="I13" s="39"/>
    </row>
    <row r="14" spans="1:9" x14ac:dyDescent="0.25">
      <c r="B14" t="s">
        <v>20</v>
      </c>
      <c r="C14" s="40"/>
      <c r="D14" t="s">
        <v>193</v>
      </c>
      <c r="E14" s="40"/>
    </row>
    <row r="15" spans="1:9" x14ac:dyDescent="0.25">
      <c r="A15">
        <v>4</v>
      </c>
      <c r="B15" s="4" t="s">
        <v>194</v>
      </c>
      <c r="C15" s="38">
        <v>17000</v>
      </c>
      <c r="D15" s="10" t="s">
        <v>195</v>
      </c>
      <c r="E15" s="51">
        <v>28000</v>
      </c>
      <c r="F15" s="10">
        <f t="shared" ref="F15:F27" si="2">E15/30</f>
        <v>933.33333333333337</v>
      </c>
      <c r="G15" s="10">
        <f t="shared" ref="G15:G24" si="3">E15*0.5*12</f>
        <v>168000</v>
      </c>
      <c r="H15" s="10">
        <f>F15*22*0.6</f>
        <v>12320.000000000002</v>
      </c>
      <c r="I15" s="10">
        <f t="shared" ref="I15:I27" si="4">E15*2</f>
        <v>56000</v>
      </c>
    </row>
    <row r="16" spans="1:9" x14ac:dyDescent="0.25">
      <c r="A16">
        <v>5</v>
      </c>
      <c r="B16" s="4" t="s">
        <v>196</v>
      </c>
      <c r="C16" s="38">
        <v>12000</v>
      </c>
      <c r="D16" s="10" t="s">
        <v>197</v>
      </c>
      <c r="E16" s="51">
        <v>12000</v>
      </c>
      <c r="F16" s="10">
        <f t="shared" si="2"/>
        <v>400</v>
      </c>
      <c r="G16" s="10">
        <f t="shared" si="3"/>
        <v>72000</v>
      </c>
      <c r="H16" s="10">
        <f t="shared" ref="H16:H27" si="5">F16*22*0.6</f>
        <v>5280</v>
      </c>
      <c r="I16" s="10">
        <f t="shared" si="4"/>
        <v>24000</v>
      </c>
    </row>
    <row r="17" spans="1:9" x14ac:dyDescent="0.25">
      <c r="A17">
        <v>6</v>
      </c>
      <c r="B17" s="4" t="s">
        <v>24</v>
      </c>
      <c r="C17" s="38">
        <v>23000</v>
      </c>
      <c r="D17" s="10" t="s">
        <v>24</v>
      </c>
      <c r="E17" s="52">
        <v>23000</v>
      </c>
      <c r="F17" s="10">
        <f t="shared" si="2"/>
        <v>766.66666666666663</v>
      </c>
      <c r="G17" s="10">
        <f t="shared" si="3"/>
        <v>138000</v>
      </c>
      <c r="H17" s="10">
        <f t="shared" si="5"/>
        <v>10119.999999999998</v>
      </c>
      <c r="I17" s="10">
        <f t="shared" si="4"/>
        <v>46000</v>
      </c>
    </row>
    <row r="18" spans="1:9" x14ac:dyDescent="0.25">
      <c r="A18">
        <v>7</v>
      </c>
      <c r="B18" s="11" t="s">
        <v>27</v>
      </c>
      <c r="C18" s="38">
        <v>13500</v>
      </c>
      <c r="D18" s="53" t="s">
        <v>198</v>
      </c>
      <c r="E18" s="54">
        <v>15000</v>
      </c>
      <c r="F18" s="10">
        <f t="shared" si="2"/>
        <v>500</v>
      </c>
      <c r="G18" s="10">
        <f t="shared" si="3"/>
        <v>90000</v>
      </c>
      <c r="H18" s="10">
        <f t="shared" si="5"/>
        <v>6600</v>
      </c>
      <c r="I18" s="10">
        <f t="shared" si="4"/>
        <v>30000</v>
      </c>
    </row>
    <row r="19" spans="1:9" x14ac:dyDescent="0.25">
      <c r="A19">
        <v>8</v>
      </c>
      <c r="B19" s="55" t="s">
        <v>30</v>
      </c>
      <c r="C19" s="56">
        <v>20000</v>
      </c>
      <c r="D19" s="53" t="s">
        <v>172</v>
      </c>
      <c r="E19" s="54">
        <v>20000</v>
      </c>
      <c r="F19" s="57">
        <f t="shared" si="2"/>
        <v>666.66666666666663</v>
      </c>
      <c r="G19" s="57">
        <f t="shared" si="3"/>
        <v>120000</v>
      </c>
      <c r="H19" s="57">
        <f t="shared" si="5"/>
        <v>8800</v>
      </c>
      <c r="I19" s="57">
        <f t="shared" si="4"/>
        <v>40000</v>
      </c>
    </row>
    <row r="20" spans="1:9" x14ac:dyDescent="0.25">
      <c r="A20">
        <v>9</v>
      </c>
      <c r="B20" s="58" t="s">
        <v>199</v>
      </c>
      <c r="C20" s="38">
        <v>10500</v>
      </c>
      <c r="D20" s="58" t="s">
        <v>200</v>
      </c>
      <c r="E20" s="52">
        <v>10500</v>
      </c>
      <c r="F20" s="10">
        <f t="shared" si="2"/>
        <v>350</v>
      </c>
      <c r="G20" s="10">
        <f t="shared" si="3"/>
        <v>63000</v>
      </c>
      <c r="H20" s="10">
        <f t="shared" si="5"/>
        <v>4620</v>
      </c>
      <c r="I20" s="10">
        <f t="shared" si="4"/>
        <v>21000</v>
      </c>
    </row>
    <row r="21" spans="1:9" x14ac:dyDescent="0.25">
      <c r="A21">
        <v>10</v>
      </c>
      <c r="B21" s="11" t="s">
        <v>33</v>
      </c>
      <c r="C21" s="38">
        <v>10500</v>
      </c>
      <c r="D21" s="10" t="s">
        <v>173</v>
      </c>
      <c r="E21" s="52">
        <v>10500</v>
      </c>
      <c r="F21" s="10">
        <f t="shared" si="2"/>
        <v>350</v>
      </c>
      <c r="G21" s="10">
        <f t="shared" si="3"/>
        <v>63000</v>
      </c>
      <c r="H21" s="10">
        <f t="shared" si="5"/>
        <v>4620</v>
      </c>
      <c r="I21" s="10">
        <f t="shared" si="4"/>
        <v>21000</v>
      </c>
    </row>
    <row r="22" spans="1:9" x14ac:dyDescent="0.25">
      <c r="A22">
        <v>11</v>
      </c>
      <c r="B22" s="22" t="s">
        <v>36</v>
      </c>
      <c r="C22" s="38">
        <v>9000</v>
      </c>
      <c r="D22" s="22" t="s">
        <v>36</v>
      </c>
      <c r="E22" s="52">
        <v>9500</v>
      </c>
      <c r="F22" s="10">
        <f t="shared" si="2"/>
        <v>316.66666666666669</v>
      </c>
      <c r="G22" s="10">
        <f t="shared" si="3"/>
        <v>57000</v>
      </c>
      <c r="H22" s="10">
        <f t="shared" si="5"/>
        <v>4180</v>
      </c>
      <c r="I22" s="10">
        <f t="shared" si="4"/>
        <v>19000</v>
      </c>
    </row>
    <row r="23" spans="1:9" x14ac:dyDescent="0.25">
      <c r="A23">
        <v>12</v>
      </c>
      <c r="B23" s="22" t="s">
        <v>36</v>
      </c>
      <c r="C23" s="38">
        <v>9000</v>
      </c>
      <c r="D23" s="22" t="s">
        <v>36</v>
      </c>
      <c r="E23" s="52">
        <v>9500</v>
      </c>
      <c r="F23" s="10">
        <f t="shared" si="2"/>
        <v>316.66666666666669</v>
      </c>
      <c r="G23" s="10">
        <f t="shared" si="3"/>
        <v>57000</v>
      </c>
      <c r="H23" s="10">
        <f t="shared" si="5"/>
        <v>4180</v>
      </c>
      <c r="I23" s="10">
        <f t="shared" si="4"/>
        <v>19000</v>
      </c>
    </row>
    <row r="24" spans="1:9" x14ac:dyDescent="0.25">
      <c r="A24">
        <v>13</v>
      </c>
      <c r="B24" s="11" t="s">
        <v>38</v>
      </c>
      <c r="C24" s="38">
        <v>15000</v>
      </c>
      <c r="D24" s="11" t="s">
        <v>174</v>
      </c>
      <c r="E24" s="52">
        <v>15000</v>
      </c>
      <c r="F24" s="10">
        <f t="shared" si="2"/>
        <v>500</v>
      </c>
      <c r="G24" s="10">
        <f t="shared" si="3"/>
        <v>90000</v>
      </c>
      <c r="H24" s="10">
        <f t="shared" si="5"/>
        <v>6600</v>
      </c>
      <c r="I24" s="10">
        <f t="shared" si="4"/>
        <v>30000</v>
      </c>
    </row>
    <row r="25" spans="1:9" x14ac:dyDescent="0.25">
      <c r="A25">
        <v>14</v>
      </c>
      <c r="B25" s="15" t="s">
        <v>41</v>
      </c>
      <c r="C25" s="38">
        <v>9000</v>
      </c>
      <c r="D25" s="15" t="s">
        <v>42</v>
      </c>
      <c r="E25" s="52">
        <v>9000</v>
      </c>
      <c r="F25" s="10">
        <f t="shared" si="2"/>
        <v>300</v>
      </c>
      <c r="G25" s="10">
        <v>54000</v>
      </c>
      <c r="H25" s="10">
        <f t="shared" si="5"/>
        <v>3960</v>
      </c>
      <c r="I25" s="10">
        <f t="shared" si="4"/>
        <v>18000</v>
      </c>
    </row>
    <row r="26" spans="1:9" x14ac:dyDescent="0.25">
      <c r="A26">
        <v>15</v>
      </c>
      <c r="B26" s="11" t="s">
        <v>44</v>
      </c>
      <c r="C26" s="38">
        <v>9000</v>
      </c>
      <c r="D26" s="24" t="s">
        <v>200</v>
      </c>
      <c r="E26" s="52">
        <v>10500</v>
      </c>
      <c r="F26" s="10">
        <f t="shared" si="2"/>
        <v>350</v>
      </c>
      <c r="G26" s="10">
        <f>E26*0.5*12</f>
        <v>63000</v>
      </c>
      <c r="H26" s="10">
        <f t="shared" si="5"/>
        <v>4620</v>
      </c>
      <c r="I26" s="10">
        <f t="shared" si="4"/>
        <v>21000</v>
      </c>
    </row>
    <row r="27" spans="1:9" x14ac:dyDescent="0.25">
      <c r="A27">
        <v>16</v>
      </c>
      <c r="B27" s="11" t="s">
        <v>46</v>
      </c>
      <c r="C27" s="38">
        <v>9000</v>
      </c>
      <c r="D27" s="10" t="s">
        <v>42</v>
      </c>
      <c r="E27" s="52">
        <v>9000</v>
      </c>
      <c r="F27" s="10">
        <f t="shared" si="2"/>
        <v>300</v>
      </c>
      <c r="G27" s="10">
        <f>E27*0.5*12</f>
        <v>54000</v>
      </c>
      <c r="H27" s="10">
        <f t="shared" si="5"/>
        <v>3960</v>
      </c>
      <c r="I27" s="10">
        <f t="shared" si="4"/>
        <v>18000</v>
      </c>
    </row>
    <row r="28" spans="1:9" x14ac:dyDescent="0.25">
      <c r="B28" s="18"/>
      <c r="C28" s="13">
        <f>SUM(C15:C27)</f>
        <v>166500</v>
      </c>
      <c r="D28" s="13" t="s">
        <v>190</v>
      </c>
      <c r="E28" s="42">
        <f>SUM(E15:E27)</f>
        <v>181500</v>
      </c>
      <c r="F28" s="38">
        <f t="shared" ref="F28:I28" si="6">SUM(F15:F27)</f>
        <v>6050</v>
      </c>
      <c r="G28" s="38">
        <f t="shared" si="6"/>
        <v>1089000</v>
      </c>
      <c r="H28" s="38">
        <f>SUM(H15:H27)</f>
        <v>79860</v>
      </c>
      <c r="I28" s="38">
        <f t="shared" si="6"/>
        <v>363000</v>
      </c>
    </row>
    <row r="29" spans="1:9" x14ac:dyDescent="0.25">
      <c r="B29" s="18"/>
      <c r="C29" s="7"/>
      <c r="D29" s="7"/>
      <c r="E29" s="39"/>
      <c r="F29" s="7"/>
      <c r="G29" s="7"/>
      <c r="H29" s="7"/>
      <c r="I29" s="7"/>
    </row>
    <row r="30" spans="1:9" x14ac:dyDescent="0.25">
      <c r="B30" s="18"/>
      <c r="C30" s="7"/>
      <c r="D30" s="7"/>
      <c r="E30" s="39"/>
      <c r="F30" s="7"/>
      <c r="G30" s="7"/>
      <c r="H30" s="7"/>
      <c r="I30" s="7"/>
    </row>
    <row r="31" spans="1:9" x14ac:dyDescent="0.25">
      <c r="B31" s="18" t="s">
        <v>47</v>
      </c>
      <c r="D31" s="7" t="s">
        <v>201</v>
      </c>
      <c r="E31" s="40"/>
    </row>
    <row r="32" spans="1:9" x14ac:dyDescent="0.25">
      <c r="A32">
        <v>17</v>
      </c>
      <c r="B32" s="11" t="s">
        <v>48</v>
      </c>
      <c r="C32" s="38">
        <v>15000</v>
      </c>
      <c r="D32" s="10" t="s">
        <v>174</v>
      </c>
      <c r="E32" s="52">
        <v>15000</v>
      </c>
      <c r="F32" s="10">
        <f>E32/30</f>
        <v>500</v>
      </c>
      <c r="G32" s="10">
        <f>E32*0.5*12</f>
        <v>90000</v>
      </c>
      <c r="H32" s="10">
        <f>F32*22*0.6</f>
        <v>6600</v>
      </c>
      <c r="I32" s="10">
        <f>E32*2</f>
        <v>30000</v>
      </c>
    </row>
    <row r="33" spans="1:9" x14ac:dyDescent="0.25">
      <c r="A33">
        <v>18</v>
      </c>
      <c r="B33" s="11" t="s">
        <v>50</v>
      </c>
      <c r="C33" s="38">
        <v>15000</v>
      </c>
      <c r="D33" s="10" t="s">
        <v>174</v>
      </c>
      <c r="E33" s="52">
        <v>15000</v>
      </c>
      <c r="F33" s="10">
        <f>E33/30</f>
        <v>500</v>
      </c>
      <c r="G33" s="10">
        <f>E33*0.5*12</f>
        <v>90000</v>
      </c>
      <c r="H33" s="10">
        <f>F33*22*0.6</f>
        <v>6600</v>
      </c>
      <c r="I33" s="10">
        <f>E33*2</f>
        <v>30000</v>
      </c>
    </row>
    <row r="34" spans="1:9" x14ac:dyDescent="0.25">
      <c r="A34">
        <v>19</v>
      </c>
      <c r="B34" s="11" t="s">
        <v>49</v>
      </c>
      <c r="C34" s="38">
        <v>13500</v>
      </c>
      <c r="D34" s="10" t="s">
        <v>39</v>
      </c>
      <c r="E34" s="52">
        <v>13500</v>
      </c>
      <c r="F34" s="10">
        <f>E34/30</f>
        <v>450</v>
      </c>
      <c r="G34" s="10">
        <f>E34*0.5*12</f>
        <v>81000</v>
      </c>
      <c r="H34" s="10">
        <f>F34*22*0.6</f>
        <v>5940</v>
      </c>
      <c r="I34" s="10">
        <f>E34*2</f>
        <v>27000</v>
      </c>
    </row>
    <row r="35" spans="1:9" x14ac:dyDescent="0.25">
      <c r="A35">
        <v>20</v>
      </c>
      <c r="B35" s="11" t="s">
        <v>202</v>
      </c>
      <c r="C35" s="38">
        <v>9000</v>
      </c>
      <c r="D35" s="58" t="s">
        <v>61</v>
      </c>
      <c r="E35" s="52">
        <v>9500</v>
      </c>
      <c r="F35" s="10">
        <f>E35/30</f>
        <v>316.66666666666669</v>
      </c>
      <c r="G35" s="10">
        <f>E35*0.5*12</f>
        <v>57000</v>
      </c>
      <c r="H35" s="10">
        <f t="shared" ref="H35" si="7">F35*22*0.6</f>
        <v>4180</v>
      </c>
      <c r="I35" s="10">
        <f>E35*2</f>
        <v>19000</v>
      </c>
    </row>
    <row r="36" spans="1:9" x14ac:dyDescent="0.25">
      <c r="B36" s="18"/>
      <c r="C36" s="10">
        <f>SUM(C32:C34)</f>
        <v>43500</v>
      </c>
      <c r="D36" s="10" t="s">
        <v>190</v>
      </c>
      <c r="E36" s="38">
        <f>SUM(E32:E35)</f>
        <v>53000</v>
      </c>
      <c r="F36" s="38">
        <f>SUM(F32:F35)</f>
        <v>1766.6666666666667</v>
      </c>
      <c r="G36" s="38">
        <f>SUM(G32:G35)</f>
        <v>318000</v>
      </c>
      <c r="H36" s="38">
        <f>SUM(H32:H35)</f>
        <v>23320</v>
      </c>
      <c r="I36" s="38">
        <f>SUM(I32:I35)</f>
        <v>106000</v>
      </c>
    </row>
    <row r="37" spans="1:9" x14ac:dyDescent="0.25">
      <c r="B37" s="8"/>
      <c r="C37" s="7"/>
      <c r="D37" s="7"/>
      <c r="E37" s="59"/>
      <c r="F37" s="7"/>
      <c r="G37" s="7"/>
      <c r="H37" s="7"/>
      <c r="I37" s="7"/>
    </row>
    <row r="38" spans="1:9" x14ac:dyDescent="0.25">
      <c r="B38" s="8" t="s">
        <v>203</v>
      </c>
      <c r="D38" s="7" t="s">
        <v>204</v>
      </c>
      <c r="E38" s="60"/>
    </row>
    <row r="39" spans="1:9" x14ac:dyDescent="0.25">
      <c r="A39">
        <v>21</v>
      </c>
      <c r="B39" s="4" t="s">
        <v>205</v>
      </c>
      <c r="C39" s="38">
        <v>28000</v>
      </c>
      <c r="D39" s="10" t="s">
        <v>205</v>
      </c>
      <c r="E39" s="52">
        <v>28000</v>
      </c>
      <c r="F39" s="10">
        <f>E39/30</f>
        <v>933.33333333333337</v>
      </c>
      <c r="G39" s="10">
        <f>E39*0.5*12</f>
        <v>168000</v>
      </c>
      <c r="H39" s="10">
        <f>F39*22*0.6</f>
        <v>12320.000000000002</v>
      </c>
      <c r="I39" s="10">
        <f>E39*2</f>
        <v>56000</v>
      </c>
    </row>
    <row r="40" spans="1:9" x14ac:dyDescent="0.25">
      <c r="A40">
        <v>22</v>
      </c>
      <c r="B40" s="11" t="s">
        <v>206</v>
      </c>
      <c r="C40" s="38">
        <v>10500</v>
      </c>
      <c r="D40" s="4" t="s">
        <v>200</v>
      </c>
      <c r="E40" s="52">
        <v>10500</v>
      </c>
      <c r="F40" s="10">
        <f>E40/30</f>
        <v>350</v>
      </c>
      <c r="G40" s="10">
        <f>E40*0.5*12</f>
        <v>63000</v>
      </c>
      <c r="H40" s="10">
        <f t="shared" ref="H40" si="8">F40*22*0.6</f>
        <v>4620</v>
      </c>
      <c r="I40" s="10">
        <f>E40*2</f>
        <v>21000</v>
      </c>
    </row>
    <row r="41" spans="1:9" x14ac:dyDescent="0.25">
      <c r="B41" s="8"/>
      <c r="C41" s="10">
        <f>SUM(C39:C40)</f>
        <v>38500</v>
      </c>
      <c r="D41" s="10" t="s">
        <v>190</v>
      </c>
      <c r="E41" s="38">
        <f>SUM(E39:E40)</f>
        <v>38500</v>
      </c>
      <c r="F41" s="38">
        <f>+F40+F39</f>
        <v>1283.3333333333335</v>
      </c>
      <c r="G41" s="38">
        <f>+G40+G39</f>
        <v>231000</v>
      </c>
      <c r="H41" s="38">
        <f>+H40+H39</f>
        <v>16940</v>
      </c>
      <c r="I41" s="38">
        <f>+I40+I39</f>
        <v>77000</v>
      </c>
    </row>
    <row r="42" spans="1:9" x14ac:dyDescent="0.25">
      <c r="B42" s="8"/>
      <c r="C42" s="7"/>
      <c r="D42" s="7"/>
      <c r="E42" s="39"/>
      <c r="F42" s="7"/>
      <c r="G42" s="7"/>
      <c r="H42" s="7"/>
      <c r="I42" s="7"/>
    </row>
    <row r="43" spans="1:9" x14ac:dyDescent="0.25">
      <c r="B43" s="8" t="s">
        <v>57</v>
      </c>
      <c r="C43" s="7"/>
      <c r="D43" s="7" t="s">
        <v>207</v>
      </c>
      <c r="E43" s="39"/>
      <c r="F43" s="7"/>
      <c r="G43" s="7"/>
      <c r="H43" s="7"/>
      <c r="I43" s="7"/>
    </row>
    <row r="44" spans="1:9" x14ac:dyDescent="0.25">
      <c r="A44">
        <v>23</v>
      </c>
      <c r="B44" s="4" t="s">
        <v>58</v>
      </c>
      <c r="C44" s="38">
        <v>15000</v>
      </c>
      <c r="D44" s="61" t="s">
        <v>174</v>
      </c>
      <c r="E44" s="52">
        <v>15000</v>
      </c>
      <c r="F44" s="10">
        <f t="shared" ref="F44:F62" si="9">E44/30</f>
        <v>500</v>
      </c>
      <c r="G44" s="10">
        <f t="shared" ref="G44:G62" si="10">E44*0.5*12</f>
        <v>90000</v>
      </c>
      <c r="H44" s="10">
        <f t="shared" ref="H44:H62" si="11">F44*22*0.6</f>
        <v>6600</v>
      </c>
      <c r="I44" s="10">
        <f t="shared" ref="I44:I62" si="12">E44*2</f>
        <v>30000</v>
      </c>
    </row>
    <row r="45" spans="1:9" x14ac:dyDescent="0.25">
      <c r="A45">
        <v>24</v>
      </c>
      <c r="B45" s="15" t="s">
        <v>60</v>
      </c>
      <c r="C45" s="38">
        <v>10000</v>
      </c>
      <c r="D45" s="61" t="s">
        <v>175</v>
      </c>
      <c r="E45" s="52">
        <v>10300</v>
      </c>
      <c r="F45" s="10">
        <f t="shared" si="9"/>
        <v>343.33333333333331</v>
      </c>
      <c r="G45" s="10">
        <f t="shared" si="10"/>
        <v>61800</v>
      </c>
      <c r="H45" s="10">
        <f t="shared" si="11"/>
        <v>4532</v>
      </c>
      <c r="I45" s="10">
        <f t="shared" si="12"/>
        <v>20600</v>
      </c>
    </row>
    <row r="46" spans="1:9" x14ac:dyDescent="0.25">
      <c r="A46">
        <v>25</v>
      </c>
      <c r="B46" s="4" t="s">
        <v>60</v>
      </c>
      <c r="C46" s="38">
        <v>10000</v>
      </c>
      <c r="D46" s="61" t="s">
        <v>175</v>
      </c>
      <c r="E46" s="52">
        <v>10300</v>
      </c>
      <c r="F46" s="10">
        <f t="shared" si="9"/>
        <v>343.33333333333331</v>
      </c>
      <c r="G46" s="10">
        <f t="shared" si="10"/>
        <v>61800</v>
      </c>
      <c r="H46" s="10">
        <f t="shared" si="11"/>
        <v>4532</v>
      </c>
      <c r="I46" s="10">
        <f t="shared" si="12"/>
        <v>20600</v>
      </c>
    </row>
    <row r="47" spans="1:9" x14ac:dyDescent="0.25">
      <c r="A47">
        <v>26</v>
      </c>
      <c r="B47" s="4" t="s">
        <v>64</v>
      </c>
      <c r="C47" s="38">
        <v>15000</v>
      </c>
      <c r="D47" s="61" t="s">
        <v>174</v>
      </c>
      <c r="E47" s="52">
        <v>15000</v>
      </c>
      <c r="F47" s="10">
        <f t="shared" si="9"/>
        <v>500</v>
      </c>
      <c r="G47" s="10">
        <f t="shared" si="10"/>
        <v>90000</v>
      </c>
      <c r="H47" s="10">
        <f t="shared" si="11"/>
        <v>6600</v>
      </c>
      <c r="I47" s="10">
        <f t="shared" si="12"/>
        <v>30000</v>
      </c>
    </row>
    <row r="48" spans="1:9" x14ac:dyDescent="0.25">
      <c r="A48">
        <v>27</v>
      </c>
      <c r="B48" s="4" t="s">
        <v>66</v>
      </c>
      <c r="C48" s="38">
        <v>14000</v>
      </c>
      <c r="D48" s="61" t="s">
        <v>66</v>
      </c>
      <c r="E48" s="52">
        <v>14000</v>
      </c>
      <c r="F48" s="10">
        <f t="shared" si="9"/>
        <v>466.66666666666669</v>
      </c>
      <c r="G48" s="10">
        <f t="shared" si="10"/>
        <v>84000</v>
      </c>
      <c r="H48" s="10">
        <f t="shared" si="11"/>
        <v>6160.0000000000009</v>
      </c>
      <c r="I48" s="10">
        <f t="shared" si="12"/>
        <v>28000</v>
      </c>
    </row>
    <row r="49" spans="1:9" x14ac:dyDescent="0.25">
      <c r="A49">
        <v>28</v>
      </c>
      <c r="B49" s="4" t="s">
        <v>66</v>
      </c>
      <c r="C49" s="38">
        <v>14000</v>
      </c>
      <c r="D49" s="61" t="s">
        <v>66</v>
      </c>
      <c r="E49" s="52">
        <v>14000</v>
      </c>
      <c r="F49" s="10">
        <f t="shared" si="9"/>
        <v>466.66666666666669</v>
      </c>
      <c r="G49" s="10">
        <f t="shared" si="10"/>
        <v>84000</v>
      </c>
      <c r="H49" s="10">
        <f t="shared" si="11"/>
        <v>6160.0000000000009</v>
      </c>
      <c r="I49" s="10">
        <f t="shared" si="12"/>
        <v>28000</v>
      </c>
    </row>
    <row r="50" spans="1:9" x14ac:dyDescent="0.25">
      <c r="A50">
        <v>29</v>
      </c>
      <c r="B50" s="11" t="s">
        <v>66</v>
      </c>
      <c r="C50" s="38">
        <v>14000</v>
      </c>
      <c r="D50" s="61" t="s">
        <v>66</v>
      </c>
      <c r="E50" s="52">
        <v>14000</v>
      </c>
      <c r="F50" s="10">
        <f t="shared" si="9"/>
        <v>466.66666666666669</v>
      </c>
      <c r="G50" s="10">
        <f t="shared" si="10"/>
        <v>84000</v>
      </c>
      <c r="H50" s="10">
        <f t="shared" si="11"/>
        <v>6160.0000000000009</v>
      </c>
      <c r="I50" s="10">
        <f t="shared" si="12"/>
        <v>28000</v>
      </c>
    </row>
    <row r="51" spans="1:9" x14ac:dyDescent="0.25">
      <c r="A51">
        <v>30</v>
      </c>
      <c r="B51" s="11" t="s">
        <v>66</v>
      </c>
      <c r="C51" s="38">
        <v>14000</v>
      </c>
      <c r="D51" s="61" t="s">
        <v>66</v>
      </c>
      <c r="E51" s="52">
        <v>14000</v>
      </c>
      <c r="F51" s="10">
        <f t="shared" si="9"/>
        <v>466.66666666666669</v>
      </c>
      <c r="G51" s="10">
        <f t="shared" si="10"/>
        <v>84000</v>
      </c>
      <c r="H51" s="10">
        <f t="shared" si="11"/>
        <v>6160.0000000000009</v>
      </c>
      <c r="I51" s="10">
        <f t="shared" si="12"/>
        <v>28000</v>
      </c>
    </row>
    <row r="52" spans="1:9" x14ac:dyDescent="0.25">
      <c r="A52">
        <v>31</v>
      </c>
      <c r="B52" s="11" t="s">
        <v>66</v>
      </c>
      <c r="C52" s="38">
        <v>14000</v>
      </c>
      <c r="D52" s="61" t="s">
        <v>66</v>
      </c>
      <c r="E52" s="52">
        <v>14000</v>
      </c>
      <c r="F52" s="10">
        <f t="shared" si="9"/>
        <v>466.66666666666669</v>
      </c>
      <c r="G52" s="10">
        <f t="shared" si="10"/>
        <v>84000</v>
      </c>
      <c r="H52" s="10">
        <f t="shared" si="11"/>
        <v>6160.0000000000009</v>
      </c>
      <c r="I52" s="10">
        <f t="shared" si="12"/>
        <v>28000</v>
      </c>
    </row>
    <row r="53" spans="1:9" x14ac:dyDescent="0.25">
      <c r="A53">
        <v>32</v>
      </c>
      <c r="B53" s="11" t="s">
        <v>72</v>
      </c>
      <c r="C53" s="38">
        <v>15000</v>
      </c>
      <c r="D53" s="61" t="s">
        <v>174</v>
      </c>
      <c r="E53" s="52">
        <v>15000</v>
      </c>
      <c r="F53" s="10">
        <f t="shared" si="9"/>
        <v>500</v>
      </c>
      <c r="G53" s="10">
        <f t="shared" si="10"/>
        <v>90000</v>
      </c>
      <c r="H53" s="10">
        <f t="shared" si="11"/>
        <v>6600</v>
      </c>
      <c r="I53" s="10">
        <f t="shared" si="12"/>
        <v>30000</v>
      </c>
    </row>
    <row r="54" spans="1:9" x14ac:dyDescent="0.25">
      <c r="A54">
        <v>33</v>
      </c>
      <c r="B54" s="11" t="s">
        <v>74</v>
      </c>
      <c r="C54" s="38">
        <v>13500</v>
      </c>
      <c r="D54" s="61" t="s">
        <v>39</v>
      </c>
      <c r="E54" s="52">
        <v>13500</v>
      </c>
      <c r="F54" s="10">
        <f t="shared" si="9"/>
        <v>450</v>
      </c>
      <c r="G54" s="10">
        <f t="shared" si="10"/>
        <v>81000</v>
      </c>
      <c r="H54" s="10">
        <f t="shared" si="11"/>
        <v>5940</v>
      </c>
      <c r="I54" s="10">
        <f t="shared" si="12"/>
        <v>27000</v>
      </c>
    </row>
    <row r="55" spans="1:9" x14ac:dyDescent="0.25">
      <c r="A55">
        <v>34</v>
      </c>
      <c r="B55" s="11" t="s">
        <v>77</v>
      </c>
      <c r="C55" s="38">
        <v>15000</v>
      </c>
      <c r="D55" s="61" t="s">
        <v>174</v>
      </c>
      <c r="E55" s="52">
        <v>15000</v>
      </c>
      <c r="F55" s="10">
        <f t="shared" si="9"/>
        <v>500</v>
      </c>
      <c r="G55" s="10">
        <f t="shared" si="10"/>
        <v>90000</v>
      </c>
      <c r="H55" s="10">
        <f t="shared" si="11"/>
        <v>6600</v>
      </c>
      <c r="I55" s="10">
        <f t="shared" si="12"/>
        <v>30000</v>
      </c>
    </row>
    <row r="56" spans="1:9" x14ac:dyDescent="0.25">
      <c r="A56">
        <v>35</v>
      </c>
      <c r="B56" s="4" t="s">
        <v>208</v>
      </c>
      <c r="C56" s="38">
        <v>12000</v>
      </c>
      <c r="D56" s="61" t="s">
        <v>209</v>
      </c>
      <c r="E56" s="52">
        <v>12000</v>
      </c>
      <c r="F56" s="10">
        <f t="shared" si="9"/>
        <v>400</v>
      </c>
      <c r="G56" s="10">
        <f t="shared" si="10"/>
        <v>72000</v>
      </c>
      <c r="H56" s="10">
        <f>F56*22*0.6</f>
        <v>5280</v>
      </c>
      <c r="I56" s="10">
        <f t="shared" si="12"/>
        <v>24000</v>
      </c>
    </row>
    <row r="57" spans="1:9" x14ac:dyDescent="0.25">
      <c r="A57">
        <v>36</v>
      </c>
      <c r="B57" s="11" t="s">
        <v>79</v>
      </c>
      <c r="C57" s="38">
        <v>15000</v>
      </c>
      <c r="D57" s="61" t="s">
        <v>174</v>
      </c>
      <c r="E57" s="52">
        <v>15000</v>
      </c>
      <c r="F57" s="10">
        <f t="shared" si="9"/>
        <v>500</v>
      </c>
      <c r="G57" s="10">
        <f t="shared" si="10"/>
        <v>90000</v>
      </c>
      <c r="H57" s="10">
        <f t="shared" si="11"/>
        <v>6600</v>
      </c>
      <c r="I57" s="10">
        <f t="shared" si="12"/>
        <v>30000</v>
      </c>
    </row>
    <row r="58" spans="1:9" x14ac:dyDescent="0.25">
      <c r="A58">
        <v>37</v>
      </c>
      <c r="B58" s="11" t="s">
        <v>81</v>
      </c>
      <c r="C58" s="38">
        <v>15000</v>
      </c>
      <c r="D58" s="61" t="s">
        <v>174</v>
      </c>
      <c r="E58" s="52">
        <v>15000</v>
      </c>
      <c r="F58" s="10">
        <f t="shared" si="9"/>
        <v>500</v>
      </c>
      <c r="G58" s="10">
        <f t="shared" si="10"/>
        <v>90000</v>
      </c>
      <c r="H58" s="10">
        <f t="shared" si="11"/>
        <v>6600</v>
      </c>
      <c r="I58" s="10">
        <f t="shared" si="12"/>
        <v>30000</v>
      </c>
    </row>
    <row r="59" spans="1:9" x14ac:dyDescent="0.25">
      <c r="A59">
        <v>38</v>
      </c>
      <c r="B59" s="11" t="s">
        <v>84</v>
      </c>
      <c r="C59" s="38">
        <v>9000</v>
      </c>
      <c r="D59" s="61" t="s">
        <v>61</v>
      </c>
      <c r="E59" s="52">
        <v>9500</v>
      </c>
      <c r="F59" s="10">
        <f t="shared" si="9"/>
        <v>316.66666666666669</v>
      </c>
      <c r="G59" s="10">
        <f t="shared" si="10"/>
        <v>57000</v>
      </c>
      <c r="H59" s="10">
        <f t="shared" si="11"/>
        <v>4180</v>
      </c>
      <c r="I59" s="10">
        <f t="shared" si="12"/>
        <v>19000</v>
      </c>
    </row>
    <row r="60" spans="1:9" x14ac:dyDescent="0.25">
      <c r="A60">
        <v>39</v>
      </c>
      <c r="B60" s="11" t="s">
        <v>145</v>
      </c>
      <c r="C60" s="38">
        <v>10000</v>
      </c>
      <c r="D60" s="61" t="s">
        <v>145</v>
      </c>
      <c r="E60" s="52">
        <v>10300</v>
      </c>
      <c r="F60" s="10">
        <f t="shared" si="9"/>
        <v>343.33333333333331</v>
      </c>
      <c r="G60" s="10">
        <f t="shared" si="10"/>
        <v>61800</v>
      </c>
      <c r="H60" s="10">
        <f>F60*22*0.6</f>
        <v>4532</v>
      </c>
      <c r="I60" s="10">
        <f t="shared" si="12"/>
        <v>20600</v>
      </c>
    </row>
    <row r="61" spans="1:9" x14ac:dyDescent="0.25">
      <c r="A61">
        <v>40</v>
      </c>
      <c r="B61" s="11" t="s">
        <v>41</v>
      </c>
      <c r="C61" s="38">
        <v>9000</v>
      </c>
      <c r="D61" s="15" t="s">
        <v>42</v>
      </c>
      <c r="E61" s="52">
        <v>9000</v>
      </c>
      <c r="F61" s="10">
        <f t="shared" si="9"/>
        <v>300</v>
      </c>
      <c r="G61" s="10">
        <f t="shared" si="10"/>
        <v>54000</v>
      </c>
      <c r="H61" s="10">
        <f t="shared" si="11"/>
        <v>3960</v>
      </c>
      <c r="I61" s="10">
        <f t="shared" si="12"/>
        <v>18000</v>
      </c>
    </row>
    <row r="62" spans="1:9" x14ac:dyDescent="0.25">
      <c r="A62">
        <v>41</v>
      </c>
      <c r="B62" s="11" t="s">
        <v>147</v>
      </c>
      <c r="C62" s="38">
        <v>9000</v>
      </c>
      <c r="D62" s="61" t="s">
        <v>36</v>
      </c>
      <c r="E62" s="52">
        <v>9500</v>
      </c>
      <c r="F62" s="10">
        <f t="shared" si="9"/>
        <v>316.66666666666669</v>
      </c>
      <c r="G62" s="10">
        <f t="shared" si="10"/>
        <v>57000</v>
      </c>
      <c r="H62" s="10">
        <f t="shared" si="11"/>
        <v>4180</v>
      </c>
      <c r="I62" s="10">
        <f t="shared" si="12"/>
        <v>19000</v>
      </c>
    </row>
    <row r="63" spans="1:9" x14ac:dyDescent="0.25">
      <c r="B63" s="18"/>
      <c r="C63" s="42">
        <f>SUM(C44:C62)</f>
        <v>242500</v>
      </c>
      <c r="D63" s="13" t="s">
        <v>210</v>
      </c>
      <c r="E63" s="42">
        <f>SUM(E44:E62)</f>
        <v>244400</v>
      </c>
      <c r="F63" s="42">
        <f>SUM(F44:F62)</f>
        <v>8146.6666666666661</v>
      </c>
      <c r="G63" s="42">
        <f>SUM(G44:G62)</f>
        <v>1466400</v>
      </c>
      <c r="H63" s="42">
        <f>SUM(H44:H62)</f>
        <v>107536</v>
      </c>
      <c r="I63" s="42">
        <f>SUM(I44:I62)</f>
        <v>488800</v>
      </c>
    </row>
    <row r="64" spans="1:9" x14ac:dyDescent="0.25">
      <c r="B64" s="18"/>
      <c r="E64" s="40"/>
    </row>
    <row r="65" spans="1:9" x14ac:dyDescent="0.25">
      <c r="E65" s="40"/>
    </row>
    <row r="66" spans="1:9" x14ac:dyDescent="0.25">
      <c r="B66" t="s">
        <v>88</v>
      </c>
      <c r="D66" t="s">
        <v>211</v>
      </c>
      <c r="E66" s="40"/>
    </row>
    <row r="67" spans="1:9" x14ac:dyDescent="0.25">
      <c r="A67">
        <v>42</v>
      </c>
      <c r="B67" s="4" t="s">
        <v>89</v>
      </c>
      <c r="C67" s="38">
        <v>15000</v>
      </c>
      <c r="D67" s="61" t="s">
        <v>174</v>
      </c>
      <c r="E67" s="52">
        <v>15000</v>
      </c>
      <c r="F67" s="10">
        <f>E67/30</f>
        <v>500</v>
      </c>
      <c r="G67" s="10">
        <f>E67*0.5*12</f>
        <v>90000</v>
      </c>
      <c r="H67" s="10">
        <f t="shared" ref="H67:H71" si="13">F67*22*0.6</f>
        <v>6600</v>
      </c>
      <c r="I67" s="10">
        <f>E67*2</f>
        <v>30000</v>
      </c>
    </row>
    <row r="68" spans="1:9" x14ac:dyDescent="0.25">
      <c r="A68">
        <v>43</v>
      </c>
      <c r="B68" s="17" t="s">
        <v>92</v>
      </c>
      <c r="C68" s="38">
        <v>10000</v>
      </c>
      <c r="D68" s="61" t="s">
        <v>96</v>
      </c>
      <c r="E68" s="52">
        <v>10300</v>
      </c>
      <c r="F68" s="10">
        <f>E68/30</f>
        <v>343.33333333333331</v>
      </c>
      <c r="G68" s="10">
        <f>E68*0.5*12</f>
        <v>61800</v>
      </c>
      <c r="H68" s="10">
        <f t="shared" si="13"/>
        <v>4532</v>
      </c>
      <c r="I68" s="10">
        <f>E68*2</f>
        <v>20600</v>
      </c>
    </row>
    <row r="69" spans="1:9" x14ac:dyDescent="0.25">
      <c r="A69">
        <v>44</v>
      </c>
      <c r="B69" s="4" t="s">
        <v>92</v>
      </c>
      <c r="C69" s="38">
        <v>10000</v>
      </c>
      <c r="D69" s="61" t="s">
        <v>96</v>
      </c>
      <c r="E69" s="52">
        <v>10300</v>
      </c>
      <c r="F69" s="10">
        <f>E69/30</f>
        <v>343.33333333333331</v>
      </c>
      <c r="G69" s="10">
        <f>E69*0.5*12</f>
        <v>61800</v>
      </c>
      <c r="H69" s="10">
        <f t="shared" si="13"/>
        <v>4532</v>
      </c>
      <c r="I69" s="10">
        <f>E69*2</f>
        <v>20600</v>
      </c>
    </row>
    <row r="70" spans="1:9" x14ac:dyDescent="0.25">
      <c r="A70">
        <v>45</v>
      </c>
      <c r="B70" s="4" t="s">
        <v>92</v>
      </c>
      <c r="C70" s="38">
        <v>11000</v>
      </c>
      <c r="D70" s="61" t="s">
        <v>34</v>
      </c>
      <c r="E70" s="52">
        <v>11000</v>
      </c>
      <c r="F70" s="10">
        <f>E70/30</f>
        <v>366.66666666666669</v>
      </c>
      <c r="G70" s="10">
        <f>E70*0.5*12</f>
        <v>66000</v>
      </c>
      <c r="H70" s="10">
        <f t="shared" si="13"/>
        <v>4840</v>
      </c>
      <c r="I70" s="10">
        <f>E70*2</f>
        <v>22000</v>
      </c>
    </row>
    <row r="71" spans="1:9" x14ac:dyDescent="0.25">
      <c r="A71">
        <v>46</v>
      </c>
      <c r="B71" s="4" t="s">
        <v>96</v>
      </c>
      <c r="C71" s="38">
        <v>10000</v>
      </c>
      <c r="D71" s="61" t="s">
        <v>96</v>
      </c>
      <c r="E71" s="52">
        <v>10300</v>
      </c>
      <c r="F71" s="10">
        <f>E71/30</f>
        <v>343.33333333333331</v>
      </c>
      <c r="G71" s="10">
        <f>E71*0.5*12</f>
        <v>61800</v>
      </c>
      <c r="H71" s="10">
        <f t="shared" si="13"/>
        <v>4532</v>
      </c>
      <c r="I71" s="10">
        <f>E71*2</f>
        <v>20600</v>
      </c>
    </row>
    <row r="72" spans="1:9" x14ac:dyDescent="0.25">
      <c r="B72" s="8"/>
      <c r="C72" s="10">
        <f>SUM(C67:C71)</f>
        <v>56000</v>
      </c>
      <c r="D72" s="10" t="s">
        <v>210</v>
      </c>
      <c r="E72" s="38">
        <f>SUM(E67:E71)</f>
        <v>56900</v>
      </c>
      <c r="F72" s="38">
        <f t="shared" ref="F72:I72" si="14">SUM(F67:F71)</f>
        <v>1896.6666666666665</v>
      </c>
      <c r="G72" s="38">
        <f t="shared" si="14"/>
        <v>341400</v>
      </c>
      <c r="H72" s="38">
        <f>SUM(H67:H71)</f>
        <v>25036</v>
      </c>
      <c r="I72" s="38">
        <f t="shared" si="14"/>
        <v>113800</v>
      </c>
    </row>
    <row r="73" spans="1:9" x14ac:dyDescent="0.25">
      <c r="E73" s="40"/>
    </row>
    <row r="74" spans="1:9" x14ac:dyDescent="0.25">
      <c r="B74" s="8" t="s">
        <v>98</v>
      </c>
      <c r="D74" s="62" t="s">
        <v>212</v>
      </c>
      <c r="E74" s="40"/>
    </row>
    <row r="75" spans="1:9" x14ac:dyDescent="0.25">
      <c r="A75">
        <v>47</v>
      </c>
      <c r="B75" s="4" t="s">
        <v>99</v>
      </c>
      <c r="C75" s="38">
        <v>17000</v>
      </c>
      <c r="D75" s="61" t="s">
        <v>179</v>
      </c>
      <c r="E75" s="52">
        <v>17000</v>
      </c>
      <c r="F75" s="10">
        <f t="shared" ref="F75:F101" si="15">E75/30</f>
        <v>566.66666666666663</v>
      </c>
      <c r="G75" s="10">
        <f t="shared" ref="G75:G101" si="16">E75*0.5*12</f>
        <v>102000</v>
      </c>
      <c r="H75" s="10">
        <f t="shared" ref="H75:H101" si="17">F75*22*0.6</f>
        <v>7479.9999999999991</v>
      </c>
      <c r="I75" s="10">
        <f t="shared" ref="I75:I101" si="18">E75*2</f>
        <v>34000</v>
      </c>
    </row>
    <row r="76" spans="1:9" x14ac:dyDescent="0.25">
      <c r="A76">
        <v>48</v>
      </c>
      <c r="B76" s="11" t="s">
        <v>100</v>
      </c>
      <c r="C76" s="38">
        <v>13000</v>
      </c>
      <c r="D76" s="61" t="s">
        <v>180</v>
      </c>
      <c r="E76" s="52">
        <v>13000</v>
      </c>
      <c r="F76" s="10">
        <f t="shared" si="15"/>
        <v>433.33333333333331</v>
      </c>
      <c r="G76" s="10">
        <f t="shared" si="16"/>
        <v>78000</v>
      </c>
      <c r="H76" s="10">
        <f t="shared" si="17"/>
        <v>5719.9999999999991</v>
      </c>
      <c r="I76" s="10">
        <f t="shared" si="18"/>
        <v>26000</v>
      </c>
    </row>
    <row r="77" spans="1:9" x14ac:dyDescent="0.25">
      <c r="A77">
        <v>49</v>
      </c>
      <c r="B77" s="4" t="s">
        <v>103</v>
      </c>
      <c r="C77" s="38">
        <v>10000</v>
      </c>
      <c r="D77" s="61" t="s">
        <v>181</v>
      </c>
      <c r="E77" s="52">
        <v>10300</v>
      </c>
      <c r="F77" s="10">
        <f t="shared" si="15"/>
        <v>343.33333333333331</v>
      </c>
      <c r="G77" s="10">
        <f t="shared" si="16"/>
        <v>61800</v>
      </c>
      <c r="H77" s="10">
        <f t="shared" si="17"/>
        <v>4532</v>
      </c>
      <c r="I77" s="10">
        <f t="shared" si="18"/>
        <v>20600</v>
      </c>
    </row>
    <row r="78" spans="1:9" x14ac:dyDescent="0.25">
      <c r="A78">
        <v>50</v>
      </c>
      <c r="B78" s="11" t="s">
        <v>105</v>
      </c>
      <c r="C78" s="38">
        <v>8500</v>
      </c>
      <c r="D78" s="61" t="s">
        <v>182</v>
      </c>
      <c r="E78" s="52">
        <v>9000</v>
      </c>
      <c r="F78" s="10">
        <f t="shared" si="15"/>
        <v>300</v>
      </c>
      <c r="G78" s="10">
        <f t="shared" si="16"/>
        <v>54000</v>
      </c>
      <c r="H78" s="10">
        <f t="shared" si="17"/>
        <v>3960</v>
      </c>
      <c r="I78" s="10">
        <f t="shared" si="18"/>
        <v>18000</v>
      </c>
    </row>
    <row r="79" spans="1:9" x14ac:dyDescent="0.25">
      <c r="A79">
        <v>51</v>
      </c>
      <c r="B79" s="11" t="s">
        <v>106</v>
      </c>
      <c r="C79" s="38">
        <v>10000</v>
      </c>
      <c r="D79" s="61" t="s">
        <v>181</v>
      </c>
      <c r="E79" s="52">
        <v>10300</v>
      </c>
      <c r="F79" s="10">
        <f t="shared" si="15"/>
        <v>343.33333333333331</v>
      </c>
      <c r="G79" s="10">
        <f t="shared" si="16"/>
        <v>61800</v>
      </c>
      <c r="H79" s="10">
        <f t="shared" si="17"/>
        <v>4532</v>
      </c>
      <c r="I79" s="10">
        <f t="shared" si="18"/>
        <v>20600</v>
      </c>
    </row>
    <row r="80" spans="1:9" x14ac:dyDescent="0.25">
      <c r="A80">
        <v>52</v>
      </c>
      <c r="B80" s="11" t="s">
        <v>107</v>
      </c>
      <c r="C80" s="38">
        <v>9000</v>
      </c>
      <c r="D80" s="61" t="s">
        <v>183</v>
      </c>
      <c r="E80" s="52">
        <v>9500</v>
      </c>
      <c r="F80" s="10">
        <f t="shared" si="15"/>
        <v>316.66666666666669</v>
      </c>
      <c r="G80" s="10">
        <f t="shared" si="16"/>
        <v>57000</v>
      </c>
      <c r="H80" s="10">
        <f t="shared" si="17"/>
        <v>4180</v>
      </c>
      <c r="I80" s="10">
        <f t="shared" si="18"/>
        <v>19000</v>
      </c>
    </row>
    <row r="81" spans="1:9" x14ac:dyDescent="0.25">
      <c r="A81">
        <v>53</v>
      </c>
      <c r="B81" s="11" t="s">
        <v>108</v>
      </c>
      <c r="C81" s="38">
        <v>8500</v>
      </c>
      <c r="D81" s="61" t="s">
        <v>184</v>
      </c>
      <c r="E81" s="52">
        <v>9000</v>
      </c>
      <c r="F81" s="10">
        <f t="shared" si="15"/>
        <v>300</v>
      </c>
      <c r="G81" s="10">
        <f t="shared" si="16"/>
        <v>54000</v>
      </c>
      <c r="H81" s="10">
        <f t="shared" si="17"/>
        <v>3960</v>
      </c>
      <c r="I81" s="10">
        <f t="shared" si="18"/>
        <v>18000</v>
      </c>
    </row>
    <row r="82" spans="1:9" x14ac:dyDescent="0.25">
      <c r="A82">
        <v>54</v>
      </c>
      <c r="B82" s="11" t="s">
        <v>41</v>
      </c>
      <c r="C82" s="38">
        <v>8500</v>
      </c>
      <c r="D82" s="61" t="s">
        <v>185</v>
      </c>
      <c r="E82" s="52">
        <v>9000</v>
      </c>
      <c r="F82" s="10">
        <f t="shared" si="15"/>
        <v>300</v>
      </c>
      <c r="G82" s="10">
        <f t="shared" si="16"/>
        <v>54000</v>
      </c>
      <c r="H82" s="10">
        <f t="shared" si="17"/>
        <v>3960</v>
      </c>
      <c r="I82" s="10">
        <f t="shared" si="18"/>
        <v>18000</v>
      </c>
    </row>
    <row r="83" spans="1:9" x14ac:dyDescent="0.25">
      <c r="A83">
        <v>55</v>
      </c>
      <c r="B83" s="11" t="s">
        <v>213</v>
      </c>
      <c r="C83" s="38">
        <v>10000</v>
      </c>
      <c r="D83" s="61" t="s">
        <v>181</v>
      </c>
      <c r="E83" s="52">
        <v>10300</v>
      </c>
      <c r="F83" s="10">
        <f t="shared" si="15"/>
        <v>343.33333333333331</v>
      </c>
      <c r="G83" s="10">
        <f t="shared" si="16"/>
        <v>61800</v>
      </c>
      <c r="H83" s="10">
        <f t="shared" si="17"/>
        <v>4532</v>
      </c>
      <c r="I83" s="10">
        <f t="shared" si="18"/>
        <v>20600</v>
      </c>
    </row>
    <row r="84" spans="1:9" x14ac:dyDescent="0.25">
      <c r="A84">
        <v>56</v>
      </c>
      <c r="B84" s="11" t="s">
        <v>114</v>
      </c>
      <c r="C84" s="38">
        <v>8500</v>
      </c>
      <c r="D84" s="61" t="s">
        <v>182</v>
      </c>
      <c r="E84" s="52">
        <v>9000</v>
      </c>
      <c r="F84" s="10">
        <f t="shared" si="15"/>
        <v>300</v>
      </c>
      <c r="G84" s="10">
        <f t="shared" si="16"/>
        <v>54000</v>
      </c>
      <c r="H84" s="10">
        <f t="shared" si="17"/>
        <v>3960</v>
      </c>
      <c r="I84" s="10">
        <f t="shared" si="18"/>
        <v>18000</v>
      </c>
    </row>
    <row r="85" spans="1:9" x14ac:dyDescent="0.25">
      <c r="A85">
        <v>57</v>
      </c>
      <c r="B85" s="11" t="s">
        <v>105</v>
      </c>
      <c r="C85" s="38">
        <v>8500</v>
      </c>
      <c r="D85" s="61" t="s">
        <v>182</v>
      </c>
      <c r="E85" s="52">
        <v>9000</v>
      </c>
      <c r="F85" s="10">
        <f t="shared" si="15"/>
        <v>300</v>
      </c>
      <c r="G85" s="10">
        <f t="shared" si="16"/>
        <v>54000</v>
      </c>
      <c r="H85" s="10">
        <f t="shared" si="17"/>
        <v>3960</v>
      </c>
      <c r="I85" s="10">
        <f t="shared" si="18"/>
        <v>18000</v>
      </c>
    </row>
    <row r="86" spans="1:9" x14ac:dyDescent="0.25">
      <c r="A86">
        <v>58</v>
      </c>
      <c r="B86" s="11" t="s">
        <v>117</v>
      </c>
      <c r="C86" s="38">
        <v>10000</v>
      </c>
      <c r="D86" s="61" t="s">
        <v>181</v>
      </c>
      <c r="E86" s="52">
        <v>10300</v>
      </c>
      <c r="F86" s="10">
        <f t="shared" si="15"/>
        <v>343.33333333333331</v>
      </c>
      <c r="G86" s="10">
        <f t="shared" si="16"/>
        <v>61800</v>
      </c>
      <c r="H86" s="10">
        <f t="shared" si="17"/>
        <v>4532</v>
      </c>
      <c r="I86" s="10">
        <f t="shared" si="18"/>
        <v>20600</v>
      </c>
    </row>
    <row r="87" spans="1:9" x14ac:dyDescent="0.25">
      <c r="A87">
        <v>59</v>
      </c>
      <c r="B87" s="11" t="s">
        <v>105</v>
      </c>
      <c r="C87" s="38">
        <v>8500</v>
      </c>
      <c r="D87" s="61" t="s">
        <v>182</v>
      </c>
      <c r="E87" s="52">
        <v>9000</v>
      </c>
      <c r="F87" s="10">
        <f t="shared" si="15"/>
        <v>300</v>
      </c>
      <c r="G87" s="10">
        <f t="shared" si="16"/>
        <v>54000</v>
      </c>
      <c r="H87" s="10">
        <f t="shared" si="17"/>
        <v>3960</v>
      </c>
      <c r="I87" s="10">
        <f t="shared" si="18"/>
        <v>18000</v>
      </c>
    </row>
    <row r="88" spans="1:9" x14ac:dyDescent="0.25">
      <c r="A88">
        <v>60</v>
      </c>
      <c r="B88" s="11" t="s">
        <v>120</v>
      </c>
      <c r="C88" s="38">
        <v>10000</v>
      </c>
      <c r="D88" s="61" t="s">
        <v>181</v>
      </c>
      <c r="E88" s="52">
        <v>10300</v>
      </c>
      <c r="F88" s="10">
        <f t="shared" si="15"/>
        <v>343.33333333333331</v>
      </c>
      <c r="G88" s="10">
        <f t="shared" si="16"/>
        <v>61800</v>
      </c>
      <c r="H88" s="10">
        <f t="shared" si="17"/>
        <v>4532</v>
      </c>
      <c r="I88" s="10">
        <f t="shared" si="18"/>
        <v>20600</v>
      </c>
    </row>
    <row r="89" spans="1:9" x14ac:dyDescent="0.25">
      <c r="A89">
        <v>61</v>
      </c>
      <c r="B89" s="11" t="s">
        <v>105</v>
      </c>
      <c r="C89" s="38">
        <v>8500</v>
      </c>
      <c r="D89" s="61" t="s">
        <v>182</v>
      </c>
      <c r="E89" s="52">
        <v>9000</v>
      </c>
      <c r="F89" s="10">
        <f t="shared" si="15"/>
        <v>300</v>
      </c>
      <c r="G89" s="10">
        <f t="shared" si="16"/>
        <v>54000</v>
      </c>
      <c r="H89" s="10">
        <f t="shared" si="17"/>
        <v>3960</v>
      </c>
      <c r="I89" s="10">
        <f t="shared" si="18"/>
        <v>18000</v>
      </c>
    </row>
    <row r="90" spans="1:9" x14ac:dyDescent="0.25">
      <c r="A90">
        <v>62</v>
      </c>
      <c r="B90" s="11" t="s">
        <v>114</v>
      </c>
      <c r="C90" s="38">
        <v>8500</v>
      </c>
      <c r="D90" s="61" t="s">
        <v>182</v>
      </c>
      <c r="E90" s="52">
        <v>9000</v>
      </c>
      <c r="F90" s="10">
        <f t="shared" si="15"/>
        <v>300</v>
      </c>
      <c r="G90" s="10">
        <f t="shared" si="16"/>
        <v>54000</v>
      </c>
      <c r="H90" s="10">
        <f t="shared" si="17"/>
        <v>3960</v>
      </c>
      <c r="I90" s="10">
        <f t="shared" si="18"/>
        <v>18000</v>
      </c>
    </row>
    <row r="91" spans="1:9" x14ac:dyDescent="0.25">
      <c r="A91">
        <v>63</v>
      </c>
      <c r="B91" s="11" t="s">
        <v>122</v>
      </c>
      <c r="C91" s="38">
        <v>10000</v>
      </c>
      <c r="D91" s="61" t="s">
        <v>181</v>
      </c>
      <c r="E91" s="52">
        <v>10300</v>
      </c>
      <c r="F91" s="10">
        <f t="shared" si="15"/>
        <v>343.33333333333331</v>
      </c>
      <c r="G91" s="10">
        <f t="shared" si="16"/>
        <v>61800</v>
      </c>
      <c r="H91" s="10">
        <f t="shared" si="17"/>
        <v>4532</v>
      </c>
      <c r="I91" s="10">
        <f t="shared" si="18"/>
        <v>20600</v>
      </c>
    </row>
    <row r="92" spans="1:9" x14ac:dyDescent="0.25">
      <c r="A92">
        <v>64</v>
      </c>
      <c r="B92" s="11" t="s">
        <v>105</v>
      </c>
      <c r="C92" s="38">
        <v>8500</v>
      </c>
      <c r="D92" s="61" t="s">
        <v>182</v>
      </c>
      <c r="E92" s="52">
        <v>9000</v>
      </c>
      <c r="F92" s="10">
        <f t="shared" si="15"/>
        <v>300</v>
      </c>
      <c r="G92" s="10">
        <f t="shared" si="16"/>
        <v>54000</v>
      </c>
      <c r="H92" s="10">
        <f t="shared" si="17"/>
        <v>3960</v>
      </c>
      <c r="I92" s="10">
        <f t="shared" si="18"/>
        <v>18000</v>
      </c>
    </row>
    <row r="93" spans="1:9" x14ac:dyDescent="0.25">
      <c r="A93">
        <v>65</v>
      </c>
      <c r="B93" s="11" t="s">
        <v>105</v>
      </c>
      <c r="C93" s="38">
        <v>8500</v>
      </c>
      <c r="D93" s="61" t="s">
        <v>182</v>
      </c>
      <c r="E93" s="52">
        <v>9000</v>
      </c>
      <c r="F93" s="10">
        <f t="shared" si="15"/>
        <v>300</v>
      </c>
      <c r="G93" s="10">
        <f t="shared" si="16"/>
        <v>54000</v>
      </c>
      <c r="H93" s="10">
        <f t="shared" si="17"/>
        <v>3960</v>
      </c>
      <c r="I93" s="10">
        <f t="shared" si="18"/>
        <v>18000</v>
      </c>
    </row>
    <row r="94" spans="1:9" x14ac:dyDescent="0.25">
      <c r="A94">
        <v>66</v>
      </c>
      <c r="B94" s="11" t="s">
        <v>36</v>
      </c>
      <c r="C94" s="38">
        <v>9000</v>
      </c>
      <c r="D94" s="61" t="s">
        <v>36</v>
      </c>
      <c r="E94" s="52">
        <v>9500</v>
      </c>
      <c r="F94" s="10">
        <f t="shared" si="15"/>
        <v>316.66666666666669</v>
      </c>
      <c r="G94" s="10">
        <f t="shared" si="16"/>
        <v>57000</v>
      </c>
      <c r="H94" s="10">
        <f t="shared" si="17"/>
        <v>4180</v>
      </c>
      <c r="I94" s="10">
        <f t="shared" si="18"/>
        <v>19000</v>
      </c>
    </row>
    <row r="95" spans="1:9" x14ac:dyDescent="0.25">
      <c r="A95">
        <v>67</v>
      </c>
      <c r="B95" s="11" t="s">
        <v>123</v>
      </c>
      <c r="C95" s="38">
        <v>9000</v>
      </c>
      <c r="D95" s="61" t="s">
        <v>183</v>
      </c>
      <c r="E95" s="52">
        <v>9500</v>
      </c>
      <c r="F95" s="10">
        <f t="shared" si="15"/>
        <v>316.66666666666669</v>
      </c>
      <c r="G95" s="10">
        <f t="shared" si="16"/>
        <v>57000</v>
      </c>
      <c r="H95" s="10">
        <f t="shared" si="17"/>
        <v>4180</v>
      </c>
      <c r="I95" s="10">
        <f t="shared" si="18"/>
        <v>19000</v>
      </c>
    </row>
    <row r="96" spans="1:9" x14ac:dyDescent="0.25">
      <c r="A96">
        <v>68</v>
      </c>
      <c r="B96" s="11" t="s">
        <v>125</v>
      </c>
      <c r="C96" s="38">
        <v>9000</v>
      </c>
      <c r="D96" s="61" t="s">
        <v>183</v>
      </c>
      <c r="E96" s="52">
        <v>9500</v>
      </c>
      <c r="F96" s="10">
        <f t="shared" si="15"/>
        <v>316.66666666666669</v>
      </c>
      <c r="G96" s="10">
        <f t="shared" si="16"/>
        <v>57000</v>
      </c>
      <c r="H96" s="10">
        <f t="shared" si="17"/>
        <v>4180</v>
      </c>
      <c r="I96" s="10">
        <f t="shared" si="18"/>
        <v>19000</v>
      </c>
    </row>
    <row r="97" spans="1:9" x14ac:dyDescent="0.25">
      <c r="A97">
        <v>69</v>
      </c>
      <c r="B97" s="11" t="s">
        <v>126</v>
      </c>
      <c r="C97" s="38">
        <v>9000</v>
      </c>
      <c r="D97" s="61" t="s">
        <v>183</v>
      </c>
      <c r="E97" s="52">
        <v>9500</v>
      </c>
      <c r="F97" s="10">
        <f t="shared" si="15"/>
        <v>316.66666666666669</v>
      </c>
      <c r="G97" s="10">
        <f t="shared" si="16"/>
        <v>57000</v>
      </c>
      <c r="H97" s="10">
        <f t="shared" si="17"/>
        <v>4180</v>
      </c>
      <c r="I97" s="10">
        <f t="shared" si="18"/>
        <v>19000</v>
      </c>
    </row>
    <row r="98" spans="1:9" x14ac:dyDescent="0.25">
      <c r="A98">
        <v>70</v>
      </c>
      <c r="B98" s="11" t="s">
        <v>127</v>
      </c>
      <c r="C98" s="38">
        <v>9000</v>
      </c>
      <c r="D98" s="61" t="s">
        <v>183</v>
      </c>
      <c r="E98" s="52">
        <v>9500</v>
      </c>
      <c r="F98" s="10">
        <f t="shared" si="15"/>
        <v>316.66666666666669</v>
      </c>
      <c r="G98" s="10">
        <f t="shared" si="16"/>
        <v>57000</v>
      </c>
      <c r="H98" s="10">
        <f t="shared" si="17"/>
        <v>4180</v>
      </c>
      <c r="I98" s="10">
        <f t="shared" si="18"/>
        <v>19000</v>
      </c>
    </row>
    <row r="99" spans="1:9" x14ac:dyDescent="0.25">
      <c r="A99">
        <v>71</v>
      </c>
      <c r="B99" s="11" t="s">
        <v>108</v>
      </c>
      <c r="C99" s="38">
        <v>8500</v>
      </c>
      <c r="D99" s="61" t="s">
        <v>184</v>
      </c>
      <c r="E99" s="52">
        <v>9000</v>
      </c>
      <c r="F99" s="10">
        <f t="shared" si="15"/>
        <v>300</v>
      </c>
      <c r="G99" s="10">
        <f t="shared" si="16"/>
        <v>54000</v>
      </c>
      <c r="H99" s="10">
        <f t="shared" si="17"/>
        <v>3960</v>
      </c>
      <c r="I99" s="10">
        <f t="shared" si="18"/>
        <v>18000</v>
      </c>
    </row>
    <row r="100" spans="1:9" x14ac:dyDescent="0.25">
      <c r="A100">
        <v>72</v>
      </c>
      <c r="B100" s="11" t="s">
        <v>128</v>
      </c>
      <c r="C100" s="38">
        <v>8500</v>
      </c>
      <c r="D100" s="61" t="s">
        <v>184</v>
      </c>
      <c r="E100" s="52">
        <v>9000</v>
      </c>
      <c r="F100" s="10">
        <f t="shared" si="15"/>
        <v>300</v>
      </c>
      <c r="G100" s="10">
        <f t="shared" si="16"/>
        <v>54000</v>
      </c>
      <c r="H100" s="10">
        <f t="shared" si="17"/>
        <v>3960</v>
      </c>
      <c r="I100" s="10">
        <f t="shared" si="18"/>
        <v>18000</v>
      </c>
    </row>
    <row r="101" spans="1:9" x14ac:dyDescent="0.25">
      <c r="A101">
        <v>73</v>
      </c>
      <c r="B101" s="11" t="s">
        <v>41</v>
      </c>
      <c r="C101" s="38">
        <v>8500</v>
      </c>
      <c r="D101" s="61" t="s">
        <v>185</v>
      </c>
      <c r="E101" s="52">
        <v>9000</v>
      </c>
      <c r="F101" s="10">
        <f t="shared" si="15"/>
        <v>300</v>
      </c>
      <c r="G101" s="10">
        <f t="shared" si="16"/>
        <v>54000</v>
      </c>
      <c r="H101" s="10">
        <f t="shared" si="17"/>
        <v>3960</v>
      </c>
      <c r="I101" s="10">
        <f t="shared" si="18"/>
        <v>18000</v>
      </c>
    </row>
    <row r="102" spans="1:9" x14ac:dyDescent="0.25">
      <c r="B102" s="18"/>
      <c r="C102" s="10">
        <f>SUM(C75:C101)</f>
        <v>254500</v>
      </c>
      <c r="D102" s="10" t="s">
        <v>210</v>
      </c>
      <c r="E102" s="38">
        <f>SUM(E75:E101)</f>
        <v>265800</v>
      </c>
      <c r="F102" s="38">
        <f>SUM(F75:F101)</f>
        <v>8860</v>
      </c>
      <c r="G102" s="38">
        <f>SUM(G75:G101)</f>
        <v>1594800</v>
      </c>
      <c r="H102" s="38">
        <f>SUM(H75:H101)</f>
        <v>116952</v>
      </c>
      <c r="I102" s="38">
        <f>SUM(I75:I101)</f>
        <v>531600</v>
      </c>
    </row>
    <row r="103" spans="1:9" x14ac:dyDescent="0.25">
      <c r="B103" s="18"/>
      <c r="E103" s="40"/>
    </row>
    <row r="104" spans="1:9" x14ac:dyDescent="0.25">
      <c r="B104" s="20" t="s">
        <v>129</v>
      </c>
      <c r="D104" s="62" t="s">
        <v>214</v>
      </c>
      <c r="E104" s="40"/>
    </row>
    <row r="105" spans="1:9" x14ac:dyDescent="0.25">
      <c r="A105">
        <v>74</v>
      </c>
      <c r="B105" s="4" t="s">
        <v>130</v>
      </c>
      <c r="C105" s="38">
        <v>15000</v>
      </c>
      <c r="D105" s="10" t="s">
        <v>174</v>
      </c>
      <c r="E105" s="52">
        <v>15000</v>
      </c>
      <c r="F105" s="10">
        <f>E105/30</f>
        <v>500</v>
      </c>
      <c r="G105" s="10">
        <f>E105*0.5*12</f>
        <v>90000</v>
      </c>
      <c r="H105" s="10">
        <f>F105*22*0.6</f>
        <v>6600</v>
      </c>
      <c r="I105" s="10">
        <f>E105*2</f>
        <v>30000</v>
      </c>
    </row>
    <row r="106" spans="1:9" x14ac:dyDescent="0.25">
      <c r="A106">
        <v>75</v>
      </c>
      <c r="B106" s="11" t="s">
        <v>215</v>
      </c>
      <c r="C106" s="38">
        <v>12000</v>
      </c>
      <c r="D106" s="10" t="s">
        <v>216</v>
      </c>
      <c r="E106" s="52">
        <v>12000</v>
      </c>
      <c r="F106" s="10">
        <f>E106/30</f>
        <v>400</v>
      </c>
      <c r="G106" s="10">
        <f>E106*0.5*12</f>
        <v>72000</v>
      </c>
      <c r="H106" s="10">
        <f t="shared" ref="H106" si="19">F106*22*0.6</f>
        <v>5280</v>
      </c>
      <c r="I106" s="10">
        <f>E106*2</f>
        <v>24000</v>
      </c>
    </row>
    <row r="107" spans="1:9" x14ac:dyDescent="0.25">
      <c r="B107" s="8"/>
      <c r="C107" s="38">
        <f t="shared" ref="C107" si="20">SUM(C105:C106)</f>
        <v>27000</v>
      </c>
      <c r="D107" s="10" t="s">
        <v>210</v>
      </c>
      <c r="E107" s="38">
        <f>SUM(E105:E106)</f>
        <v>27000</v>
      </c>
      <c r="F107" s="38">
        <f t="shared" ref="F107:I107" si="21">SUM(F105:F106)</f>
        <v>900</v>
      </c>
      <c r="G107" s="38">
        <f t="shared" si="21"/>
        <v>162000</v>
      </c>
      <c r="H107" s="38">
        <f>SUM(H105:H106)</f>
        <v>11880</v>
      </c>
      <c r="I107" s="38">
        <f t="shared" si="21"/>
        <v>54000</v>
      </c>
    </row>
    <row r="108" spans="1:9" x14ac:dyDescent="0.25">
      <c r="B108" s="8"/>
      <c r="E108" s="4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AEB8F-C0F7-4751-AC50-784EAD1B3918}">
  <dimension ref="A4:I107"/>
  <sheetViews>
    <sheetView tabSelected="1" workbookViewId="0">
      <selection activeCell="N14" sqref="N14"/>
    </sheetView>
  </sheetViews>
  <sheetFormatPr baseColWidth="10" defaultRowHeight="15" x14ac:dyDescent="0.25"/>
  <cols>
    <col min="2" max="2" width="48.42578125" bestFit="1" customWidth="1"/>
  </cols>
  <sheetData>
    <row r="4" spans="1:9" ht="60" x14ac:dyDescent="0.25">
      <c r="B4" s="43" t="s">
        <v>0</v>
      </c>
      <c r="C4" s="44" t="s">
        <v>186</v>
      </c>
      <c r="D4" s="45" t="s">
        <v>1</v>
      </c>
      <c r="E4" s="46" t="s">
        <v>187</v>
      </c>
      <c r="F4" s="44" t="s">
        <v>4</v>
      </c>
      <c r="G4" s="44" t="s">
        <v>168</v>
      </c>
      <c r="H4" s="46" t="s">
        <v>169</v>
      </c>
      <c r="I4" s="46" t="s">
        <v>10</v>
      </c>
    </row>
    <row r="5" spans="1:9" x14ac:dyDescent="0.25">
      <c r="C5" s="3"/>
      <c r="D5" s="3"/>
      <c r="E5" s="36"/>
      <c r="F5" s="3"/>
      <c r="G5" s="3"/>
      <c r="H5" s="3"/>
      <c r="I5" s="3"/>
    </row>
    <row r="6" spans="1:9" x14ac:dyDescent="0.25">
      <c r="B6" t="s">
        <v>11</v>
      </c>
      <c r="C6" s="3"/>
      <c r="D6" s="3" t="s">
        <v>188</v>
      </c>
      <c r="E6" s="36"/>
      <c r="F6" s="3"/>
      <c r="G6" s="3"/>
      <c r="H6" s="3"/>
      <c r="I6" s="3"/>
    </row>
    <row r="7" spans="1:9" x14ac:dyDescent="0.25">
      <c r="A7">
        <v>1</v>
      </c>
      <c r="B7" s="4" t="s">
        <v>12</v>
      </c>
      <c r="C7" s="37">
        <v>35000</v>
      </c>
      <c r="D7" s="4" t="s">
        <v>189</v>
      </c>
      <c r="E7" s="47">
        <v>36000</v>
      </c>
      <c r="F7" s="48">
        <f>E7/30</f>
        <v>1200</v>
      </c>
      <c r="G7" s="6">
        <f>E7*0.5*12</f>
        <v>216000</v>
      </c>
      <c r="H7" s="6">
        <f>F7*22*0.6</f>
        <v>15840</v>
      </c>
      <c r="I7" s="6">
        <f>E7*2</f>
        <v>72000</v>
      </c>
    </row>
    <row r="8" spans="1:9" x14ac:dyDescent="0.25">
      <c r="A8">
        <v>2</v>
      </c>
      <c r="B8" s="4" t="s">
        <v>15</v>
      </c>
      <c r="C8" s="37">
        <v>15500</v>
      </c>
      <c r="D8" s="4" t="s">
        <v>16</v>
      </c>
      <c r="E8" s="47">
        <v>16000</v>
      </c>
      <c r="F8" s="48">
        <f>E8/30</f>
        <v>533.33333333333337</v>
      </c>
      <c r="G8" s="6">
        <f>E8*0.5*12</f>
        <v>96000</v>
      </c>
      <c r="H8" s="6">
        <f>F8*22*0.6</f>
        <v>7040</v>
      </c>
      <c r="I8" s="6">
        <f>E8*2</f>
        <v>32000</v>
      </c>
    </row>
    <row r="9" spans="1:9" x14ac:dyDescent="0.25">
      <c r="B9" s="8"/>
      <c r="C9" s="38">
        <f>C7+C8</f>
        <v>50500</v>
      </c>
      <c r="D9" s="10" t="s">
        <v>190</v>
      </c>
      <c r="E9" s="49">
        <f>+E8+E7</f>
        <v>52000</v>
      </c>
      <c r="F9" s="50">
        <f>+F8+F7</f>
        <v>1733.3333333333335</v>
      </c>
      <c r="G9" s="50">
        <f t="shared" ref="G9:I9" si="0">+G8+G7</f>
        <v>312000</v>
      </c>
      <c r="H9" s="50">
        <f t="shared" si="0"/>
        <v>22880</v>
      </c>
      <c r="I9" s="50">
        <f t="shared" si="0"/>
        <v>104000</v>
      </c>
    </row>
    <row r="10" spans="1:9" x14ac:dyDescent="0.25">
      <c r="B10" s="8"/>
      <c r="C10" s="39"/>
      <c r="D10" s="7"/>
      <c r="E10" s="39"/>
      <c r="F10" s="7"/>
      <c r="G10" s="7"/>
      <c r="H10" s="7"/>
      <c r="I10" s="7"/>
    </row>
    <row r="11" spans="1:9" x14ac:dyDescent="0.25">
      <c r="B11" t="s">
        <v>18</v>
      </c>
      <c r="C11" s="40"/>
      <c r="D11" t="s">
        <v>191</v>
      </c>
      <c r="E11" s="40"/>
    </row>
    <row r="12" spans="1:9" x14ac:dyDescent="0.25">
      <c r="A12">
        <v>3</v>
      </c>
      <c r="B12" s="4" t="s">
        <v>19</v>
      </c>
      <c r="C12" s="37">
        <v>20000</v>
      </c>
      <c r="D12" s="4" t="s">
        <v>192</v>
      </c>
      <c r="E12" s="47">
        <v>16000</v>
      </c>
      <c r="F12" s="6">
        <f>E12/30</f>
        <v>533.33333333333337</v>
      </c>
      <c r="G12" s="6">
        <f>E12*0.5*12</f>
        <v>96000</v>
      </c>
      <c r="H12" s="6">
        <f>F12*22*0.6</f>
        <v>7040</v>
      </c>
      <c r="I12" s="6">
        <f>E12*2</f>
        <v>32000</v>
      </c>
    </row>
    <row r="13" spans="1:9" x14ac:dyDescent="0.25">
      <c r="B13" s="8"/>
      <c r="C13" s="40"/>
      <c r="D13" t="s">
        <v>190</v>
      </c>
      <c r="E13" s="39">
        <f>+E12</f>
        <v>16000</v>
      </c>
      <c r="F13" s="39">
        <f>+F12</f>
        <v>533.33333333333337</v>
      </c>
      <c r="G13" s="39">
        <f t="shared" ref="G13:I13" si="1">+G12</f>
        <v>96000</v>
      </c>
      <c r="H13" s="39">
        <f>+H12</f>
        <v>7040</v>
      </c>
      <c r="I13" s="39">
        <f t="shared" si="1"/>
        <v>32000</v>
      </c>
    </row>
    <row r="14" spans="1:9" x14ac:dyDescent="0.25">
      <c r="B14" s="8"/>
      <c r="C14" s="40"/>
      <c r="E14" s="39"/>
      <c r="F14" s="39"/>
      <c r="G14" s="39"/>
      <c r="H14" s="39"/>
      <c r="I14" s="39"/>
    </row>
    <row r="15" spans="1:9" x14ac:dyDescent="0.25">
      <c r="B15" t="s">
        <v>20</v>
      </c>
      <c r="C15" s="40"/>
      <c r="D15" t="s">
        <v>193</v>
      </c>
      <c r="E15" s="40"/>
    </row>
    <row r="16" spans="1:9" x14ac:dyDescent="0.25">
      <c r="A16">
        <v>4</v>
      </c>
      <c r="B16" s="4" t="s">
        <v>194</v>
      </c>
      <c r="C16" s="38">
        <v>17000</v>
      </c>
      <c r="D16" s="10" t="s">
        <v>195</v>
      </c>
      <c r="E16" s="51">
        <v>28800</v>
      </c>
      <c r="F16" s="10">
        <f t="shared" ref="F16:F28" si="2">E16/30</f>
        <v>960</v>
      </c>
      <c r="G16" s="10">
        <f t="shared" ref="G16:G25" si="3">E16*0.5*12</f>
        <v>172800</v>
      </c>
      <c r="H16" s="10">
        <f>F16*22*0.6</f>
        <v>12672</v>
      </c>
      <c r="I16" s="10">
        <f t="shared" ref="I16:I28" si="4">E16*2</f>
        <v>57600</v>
      </c>
    </row>
    <row r="17" spans="1:9" x14ac:dyDescent="0.25">
      <c r="A17">
        <v>5</v>
      </c>
      <c r="B17" s="4" t="s">
        <v>196</v>
      </c>
      <c r="C17" s="38">
        <v>12000</v>
      </c>
      <c r="D17" s="10" t="s">
        <v>197</v>
      </c>
      <c r="E17" s="51">
        <v>12300</v>
      </c>
      <c r="F17" s="10">
        <f t="shared" si="2"/>
        <v>410</v>
      </c>
      <c r="G17" s="10">
        <f t="shared" si="3"/>
        <v>73800</v>
      </c>
      <c r="H17" s="10">
        <f t="shared" ref="H17:H28" si="5">F17*22*0.6</f>
        <v>5412</v>
      </c>
      <c r="I17" s="10">
        <f t="shared" si="4"/>
        <v>24600</v>
      </c>
    </row>
    <row r="18" spans="1:9" x14ac:dyDescent="0.25">
      <c r="A18">
        <v>6</v>
      </c>
      <c r="B18" s="4" t="s">
        <v>24</v>
      </c>
      <c r="C18" s="38">
        <v>23000</v>
      </c>
      <c r="D18" s="10" t="s">
        <v>24</v>
      </c>
      <c r="E18" s="52">
        <v>23700</v>
      </c>
      <c r="F18" s="10">
        <f t="shared" si="2"/>
        <v>790</v>
      </c>
      <c r="G18" s="10">
        <f t="shared" si="3"/>
        <v>142200</v>
      </c>
      <c r="H18" s="10">
        <f t="shared" si="5"/>
        <v>10428</v>
      </c>
      <c r="I18" s="10">
        <f t="shared" si="4"/>
        <v>47400</v>
      </c>
    </row>
    <row r="19" spans="1:9" x14ac:dyDescent="0.25">
      <c r="A19">
        <v>7</v>
      </c>
      <c r="B19" s="11" t="s">
        <v>27</v>
      </c>
      <c r="C19" s="38">
        <v>13500</v>
      </c>
      <c r="D19" s="53" t="s">
        <v>198</v>
      </c>
      <c r="E19" s="54">
        <v>15400</v>
      </c>
      <c r="F19" s="10">
        <f t="shared" si="2"/>
        <v>513.33333333333337</v>
      </c>
      <c r="G19" s="10">
        <f t="shared" si="3"/>
        <v>92400</v>
      </c>
      <c r="H19" s="10">
        <f t="shared" si="5"/>
        <v>6776</v>
      </c>
      <c r="I19" s="10">
        <f t="shared" si="4"/>
        <v>30800</v>
      </c>
    </row>
    <row r="20" spans="1:9" ht="38.25" x14ac:dyDescent="0.25">
      <c r="A20">
        <v>8</v>
      </c>
      <c r="B20" s="55" t="s">
        <v>30</v>
      </c>
      <c r="C20" s="56">
        <v>20000</v>
      </c>
      <c r="D20" s="53" t="s">
        <v>172</v>
      </c>
      <c r="E20" s="54">
        <v>20600</v>
      </c>
      <c r="F20" s="57">
        <f t="shared" si="2"/>
        <v>686.66666666666663</v>
      </c>
      <c r="G20" s="57">
        <f t="shared" si="3"/>
        <v>123600</v>
      </c>
      <c r="H20" s="57">
        <f t="shared" si="5"/>
        <v>9064</v>
      </c>
      <c r="I20" s="57">
        <f t="shared" si="4"/>
        <v>41200</v>
      </c>
    </row>
    <row r="21" spans="1:9" x14ac:dyDescent="0.25">
      <c r="A21">
        <v>9</v>
      </c>
      <c r="B21" s="58" t="s">
        <v>199</v>
      </c>
      <c r="C21" s="38">
        <v>10500</v>
      </c>
      <c r="D21" s="58" t="s">
        <v>200</v>
      </c>
      <c r="E21" s="52">
        <v>11246.7</v>
      </c>
      <c r="F21" s="10">
        <f t="shared" si="2"/>
        <v>374.89000000000004</v>
      </c>
      <c r="G21" s="10">
        <f t="shared" si="3"/>
        <v>67480.200000000012</v>
      </c>
      <c r="H21" s="10">
        <f t="shared" si="5"/>
        <v>4948.5480000000007</v>
      </c>
      <c r="I21" s="10">
        <f t="shared" si="4"/>
        <v>22493.4</v>
      </c>
    </row>
    <row r="22" spans="1:9" x14ac:dyDescent="0.25">
      <c r="A22">
        <v>10</v>
      </c>
      <c r="B22" s="11" t="s">
        <v>33</v>
      </c>
      <c r="C22" s="38">
        <v>10500</v>
      </c>
      <c r="D22" s="10" t="s">
        <v>173</v>
      </c>
      <c r="E22" s="52">
        <v>11246.7</v>
      </c>
      <c r="F22" s="10">
        <f t="shared" si="2"/>
        <v>374.89000000000004</v>
      </c>
      <c r="G22" s="10">
        <f t="shared" si="3"/>
        <v>67480.200000000012</v>
      </c>
      <c r="H22" s="10">
        <f t="shared" si="5"/>
        <v>4948.5480000000007</v>
      </c>
      <c r="I22" s="10">
        <f t="shared" si="4"/>
        <v>22493.4</v>
      </c>
    </row>
    <row r="23" spans="1:9" x14ac:dyDescent="0.25">
      <c r="A23">
        <v>11</v>
      </c>
      <c r="B23" s="22" t="s">
        <v>36</v>
      </c>
      <c r="C23" s="38">
        <v>9000</v>
      </c>
      <c r="D23" s="22" t="s">
        <v>36</v>
      </c>
      <c r="E23" s="52">
        <v>11246.7</v>
      </c>
      <c r="F23" s="10">
        <f t="shared" si="2"/>
        <v>374.89000000000004</v>
      </c>
      <c r="G23" s="10">
        <f t="shared" si="3"/>
        <v>67480.200000000012</v>
      </c>
      <c r="H23" s="10">
        <f t="shared" si="5"/>
        <v>4948.5480000000007</v>
      </c>
      <c r="I23" s="10">
        <f t="shared" si="4"/>
        <v>22493.4</v>
      </c>
    </row>
    <row r="24" spans="1:9" x14ac:dyDescent="0.25">
      <c r="A24">
        <v>12</v>
      </c>
      <c r="B24" s="22" t="s">
        <v>36</v>
      </c>
      <c r="C24" s="38">
        <v>9000</v>
      </c>
      <c r="D24" s="22" t="s">
        <v>36</v>
      </c>
      <c r="E24" s="52">
        <v>11246.7</v>
      </c>
      <c r="F24" s="10">
        <f t="shared" si="2"/>
        <v>374.89000000000004</v>
      </c>
      <c r="G24" s="10">
        <f t="shared" si="3"/>
        <v>67480.200000000012</v>
      </c>
      <c r="H24" s="10">
        <f t="shared" si="5"/>
        <v>4948.5480000000007</v>
      </c>
      <c r="I24" s="10">
        <f t="shared" si="4"/>
        <v>22493.4</v>
      </c>
    </row>
    <row r="25" spans="1:9" x14ac:dyDescent="0.25">
      <c r="A25">
        <v>13</v>
      </c>
      <c r="B25" s="11" t="s">
        <v>38</v>
      </c>
      <c r="C25" s="38">
        <v>15000</v>
      </c>
      <c r="D25" s="11" t="s">
        <v>174</v>
      </c>
      <c r="E25" s="52">
        <v>15400</v>
      </c>
      <c r="F25" s="10">
        <f t="shared" si="2"/>
        <v>513.33333333333337</v>
      </c>
      <c r="G25" s="10">
        <f t="shared" si="3"/>
        <v>92400</v>
      </c>
      <c r="H25" s="10">
        <f t="shared" si="5"/>
        <v>6776</v>
      </c>
      <c r="I25" s="10">
        <f t="shared" si="4"/>
        <v>30800</v>
      </c>
    </row>
    <row r="26" spans="1:9" x14ac:dyDescent="0.25">
      <c r="A26">
        <v>14</v>
      </c>
      <c r="B26" s="15" t="s">
        <v>41</v>
      </c>
      <c r="C26" s="38">
        <v>9000</v>
      </c>
      <c r="D26" s="15" t="s">
        <v>42</v>
      </c>
      <c r="E26" s="52">
        <v>11246.7</v>
      </c>
      <c r="F26" s="10">
        <f t="shared" si="2"/>
        <v>374.89000000000004</v>
      </c>
      <c r="G26" s="10">
        <v>54000</v>
      </c>
      <c r="H26" s="10">
        <f t="shared" si="5"/>
        <v>4948.5480000000007</v>
      </c>
      <c r="I26" s="10">
        <f t="shared" si="4"/>
        <v>22493.4</v>
      </c>
    </row>
    <row r="27" spans="1:9" x14ac:dyDescent="0.25">
      <c r="A27">
        <v>15</v>
      </c>
      <c r="B27" s="11" t="s">
        <v>44</v>
      </c>
      <c r="C27" s="38">
        <v>9000</v>
      </c>
      <c r="D27" s="24" t="s">
        <v>200</v>
      </c>
      <c r="E27" s="52">
        <v>11246.7</v>
      </c>
      <c r="F27" s="10">
        <f t="shared" si="2"/>
        <v>374.89000000000004</v>
      </c>
      <c r="G27" s="10">
        <f>E27*0.5*12</f>
        <v>67480.200000000012</v>
      </c>
      <c r="H27" s="10">
        <f t="shared" si="5"/>
        <v>4948.5480000000007</v>
      </c>
      <c r="I27" s="10">
        <f t="shared" si="4"/>
        <v>22493.4</v>
      </c>
    </row>
    <row r="28" spans="1:9" x14ac:dyDescent="0.25">
      <c r="A28">
        <v>16</v>
      </c>
      <c r="B28" s="11" t="s">
        <v>46</v>
      </c>
      <c r="C28" s="38">
        <v>9000</v>
      </c>
      <c r="D28" s="10" t="s">
        <v>42</v>
      </c>
      <c r="E28" s="52">
        <v>11246.7</v>
      </c>
      <c r="F28" s="10">
        <f t="shared" si="2"/>
        <v>374.89000000000004</v>
      </c>
      <c r="G28" s="10">
        <f>E28*0.5*12</f>
        <v>67480.200000000012</v>
      </c>
      <c r="H28" s="10">
        <f t="shared" si="5"/>
        <v>4948.5480000000007</v>
      </c>
      <c r="I28" s="10">
        <f t="shared" si="4"/>
        <v>22493.4</v>
      </c>
    </row>
    <row r="29" spans="1:9" x14ac:dyDescent="0.25">
      <c r="B29" s="18"/>
      <c r="C29" s="13">
        <f>SUM(C16:C28)</f>
        <v>166500</v>
      </c>
      <c r="D29" s="13" t="s">
        <v>190</v>
      </c>
      <c r="E29" s="42">
        <f>SUM(E16:E28)</f>
        <v>194926.90000000005</v>
      </c>
      <c r="F29" s="38">
        <f t="shared" ref="F29:I29" si="6">SUM(F16:F28)</f>
        <v>6497.5633333333344</v>
      </c>
      <c r="G29" s="38">
        <f t="shared" si="6"/>
        <v>1156081.1999999997</v>
      </c>
      <c r="H29" s="38">
        <f>SUM(H16:H28)</f>
        <v>85767.835999999996</v>
      </c>
      <c r="I29" s="38">
        <f t="shared" si="6"/>
        <v>389853.8000000001</v>
      </c>
    </row>
    <row r="30" spans="1:9" x14ac:dyDescent="0.25">
      <c r="B30" s="18"/>
      <c r="C30" s="7"/>
      <c r="D30" s="7"/>
      <c r="E30" s="39"/>
      <c r="F30" s="7"/>
      <c r="G30" s="7"/>
      <c r="H30" s="7"/>
      <c r="I30" s="7"/>
    </row>
    <row r="31" spans="1:9" x14ac:dyDescent="0.25">
      <c r="B31" s="18"/>
      <c r="C31" s="7"/>
      <c r="D31" s="7"/>
      <c r="E31" s="39"/>
      <c r="F31" s="7"/>
      <c r="G31" s="7"/>
      <c r="H31" s="7"/>
      <c r="I31" s="7"/>
    </row>
    <row r="32" spans="1:9" x14ac:dyDescent="0.25">
      <c r="B32" s="18" t="s">
        <v>47</v>
      </c>
      <c r="D32" s="7" t="s">
        <v>201</v>
      </c>
      <c r="E32" s="40"/>
    </row>
    <row r="33" spans="1:9" x14ac:dyDescent="0.25">
      <c r="A33">
        <v>17</v>
      </c>
      <c r="B33" s="11" t="s">
        <v>48</v>
      </c>
      <c r="C33" s="38">
        <v>15000</v>
      </c>
      <c r="D33" s="10" t="s">
        <v>174</v>
      </c>
      <c r="E33" s="52">
        <v>15400</v>
      </c>
      <c r="F33" s="10">
        <f>E33/30</f>
        <v>513.33333333333337</v>
      </c>
      <c r="G33" s="10">
        <f>E33*0.5*12</f>
        <v>92400</v>
      </c>
      <c r="H33" s="10">
        <f>F33*22*0.6</f>
        <v>6776</v>
      </c>
      <c r="I33" s="10">
        <f>E33*2</f>
        <v>30800</v>
      </c>
    </row>
    <row r="34" spans="1:9" x14ac:dyDescent="0.25">
      <c r="A34">
        <v>18</v>
      </c>
      <c r="B34" s="11" t="s">
        <v>50</v>
      </c>
      <c r="C34" s="38">
        <v>15000</v>
      </c>
      <c r="D34" s="10" t="s">
        <v>174</v>
      </c>
      <c r="E34" s="52">
        <v>15400</v>
      </c>
      <c r="F34" s="10">
        <f>E34/30</f>
        <v>513.33333333333337</v>
      </c>
      <c r="G34" s="10">
        <f>E34*0.5*12</f>
        <v>92400</v>
      </c>
      <c r="H34" s="10">
        <f>F34*22*0.6</f>
        <v>6776</v>
      </c>
      <c r="I34" s="10">
        <f>E34*2</f>
        <v>30800</v>
      </c>
    </row>
    <row r="35" spans="1:9" x14ac:dyDescent="0.25">
      <c r="A35">
        <v>19</v>
      </c>
      <c r="B35" s="11" t="s">
        <v>49</v>
      </c>
      <c r="C35" s="38">
        <v>13500</v>
      </c>
      <c r="D35" s="10" t="s">
        <v>39</v>
      </c>
      <c r="E35" s="52">
        <v>13900</v>
      </c>
      <c r="F35" s="10">
        <f>E35/30</f>
        <v>463.33333333333331</v>
      </c>
      <c r="G35" s="10">
        <f>E35*0.5*12</f>
        <v>83400</v>
      </c>
      <c r="H35" s="10">
        <f>F35*22*0.6</f>
        <v>6115.9999999999991</v>
      </c>
      <c r="I35" s="10">
        <f>E35*2</f>
        <v>27800</v>
      </c>
    </row>
    <row r="36" spans="1:9" x14ac:dyDescent="0.25">
      <c r="A36">
        <v>20</v>
      </c>
      <c r="B36" s="11" t="s">
        <v>202</v>
      </c>
      <c r="C36" s="38">
        <v>9000</v>
      </c>
      <c r="D36" s="58" t="s">
        <v>61</v>
      </c>
      <c r="E36" s="52">
        <v>11246.7</v>
      </c>
      <c r="F36" s="10">
        <f>E36/30</f>
        <v>374.89000000000004</v>
      </c>
      <c r="G36" s="10">
        <f>E36*0.5*12</f>
        <v>67480.200000000012</v>
      </c>
      <c r="H36" s="10">
        <f t="shared" ref="H36" si="7">F36*22*0.6</f>
        <v>4948.5480000000007</v>
      </c>
      <c r="I36" s="10">
        <f>E36*2</f>
        <v>22493.4</v>
      </c>
    </row>
    <row r="37" spans="1:9" x14ac:dyDescent="0.25">
      <c r="B37" s="18"/>
      <c r="C37" s="10">
        <f>SUM(C33:C35)</f>
        <v>43500</v>
      </c>
      <c r="D37" s="10" t="s">
        <v>190</v>
      </c>
      <c r="E37" s="38">
        <f>SUM(E33:E36)</f>
        <v>55946.7</v>
      </c>
      <c r="F37" s="38">
        <f>SUM(F33:F36)</f>
        <v>1864.89</v>
      </c>
      <c r="G37" s="38">
        <f>SUM(G33:G36)</f>
        <v>335680.2</v>
      </c>
      <c r="H37" s="38">
        <f>SUM(H33:H36)</f>
        <v>24616.548000000003</v>
      </c>
      <c r="I37" s="38">
        <f>SUM(I33:I36)</f>
        <v>111893.4</v>
      </c>
    </row>
    <row r="38" spans="1:9" x14ac:dyDescent="0.25">
      <c r="B38" s="8"/>
      <c r="C38" s="7"/>
      <c r="D38" s="7"/>
      <c r="E38" s="59"/>
      <c r="F38" s="7"/>
      <c r="G38" s="7"/>
      <c r="H38" s="7"/>
      <c r="I38" s="7"/>
    </row>
    <row r="39" spans="1:9" x14ac:dyDescent="0.25">
      <c r="B39" s="8" t="s">
        <v>203</v>
      </c>
      <c r="D39" s="7" t="s">
        <v>204</v>
      </c>
      <c r="E39" s="60"/>
    </row>
    <row r="40" spans="1:9" x14ac:dyDescent="0.25">
      <c r="A40">
        <v>21</v>
      </c>
      <c r="B40" s="4" t="s">
        <v>205</v>
      </c>
      <c r="C40" s="38">
        <v>28000</v>
      </c>
      <c r="D40" s="10" t="s">
        <v>205</v>
      </c>
      <c r="E40" s="52">
        <v>28800</v>
      </c>
      <c r="F40" s="10">
        <f>E40/30</f>
        <v>960</v>
      </c>
      <c r="G40" s="10">
        <f>E40*0.5*12</f>
        <v>172800</v>
      </c>
      <c r="H40" s="10">
        <f>F40*22*0.6</f>
        <v>12672</v>
      </c>
      <c r="I40" s="10">
        <f>E40*2</f>
        <v>57600</v>
      </c>
    </row>
    <row r="41" spans="1:9" x14ac:dyDescent="0.25">
      <c r="A41">
        <v>22</v>
      </c>
      <c r="B41" s="11" t="s">
        <v>206</v>
      </c>
      <c r="C41" s="38">
        <v>10500</v>
      </c>
      <c r="D41" s="4" t="s">
        <v>200</v>
      </c>
      <c r="E41" s="52">
        <v>11246.7</v>
      </c>
      <c r="F41" s="10">
        <f>E41/30</f>
        <v>374.89000000000004</v>
      </c>
      <c r="G41" s="10">
        <f>E41*0.5*12</f>
        <v>67480.200000000012</v>
      </c>
      <c r="H41" s="10">
        <f t="shared" ref="H41" si="8">F41*22*0.6</f>
        <v>4948.5480000000007</v>
      </c>
      <c r="I41" s="10">
        <f>E41*2</f>
        <v>22493.4</v>
      </c>
    </row>
    <row r="42" spans="1:9" x14ac:dyDescent="0.25">
      <c r="B42" s="8"/>
      <c r="C42" s="10">
        <f>SUM(C40:C41)</f>
        <v>38500</v>
      </c>
      <c r="D42" s="10" t="s">
        <v>190</v>
      </c>
      <c r="E42" s="38">
        <f>SUM(E40:E41)</f>
        <v>40046.699999999997</v>
      </c>
      <c r="F42" s="38">
        <f>+F41+F40</f>
        <v>1334.89</v>
      </c>
      <c r="G42" s="38">
        <f>+G41+G40</f>
        <v>240280.2</v>
      </c>
      <c r="H42" s="38">
        <f>+H41+H40</f>
        <v>17620.548000000003</v>
      </c>
      <c r="I42" s="38">
        <f>+I41+I40</f>
        <v>80093.399999999994</v>
      </c>
    </row>
    <row r="43" spans="1:9" x14ac:dyDescent="0.25">
      <c r="B43" s="8"/>
      <c r="C43" s="7"/>
      <c r="D43" s="7"/>
      <c r="E43" s="39"/>
      <c r="F43" s="7"/>
      <c r="G43" s="7"/>
      <c r="H43" s="7"/>
      <c r="I43" s="7"/>
    </row>
    <row r="44" spans="1:9" x14ac:dyDescent="0.25">
      <c r="B44" s="8" t="s">
        <v>57</v>
      </c>
      <c r="C44" s="7"/>
      <c r="D44" s="7" t="s">
        <v>207</v>
      </c>
      <c r="E44" s="39"/>
      <c r="F44" s="7"/>
      <c r="G44" s="7"/>
      <c r="H44" s="7"/>
      <c r="I44" s="7"/>
    </row>
    <row r="45" spans="1:9" x14ac:dyDescent="0.25">
      <c r="A45">
        <v>23</v>
      </c>
      <c r="B45" s="4" t="s">
        <v>58</v>
      </c>
      <c r="C45" s="38">
        <v>15000</v>
      </c>
      <c r="D45" s="61" t="s">
        <v>174</v>
      </c>
      <c r="E45" s="52">
        <v>15400</v>
      </c>
      <c r="F45" s="10">
        <f t="shared" ref="F45:F63" si="9">E45/30</f>
        <v>513.33333333333337</v>
      </c>
      <c r="G45" s="10">
        <f t="shared" ref="G45:G63" si="10">E45*0.5*12</f>
        <v>92400</v>
      </c>
      <c r="H45" s="10">
        <f t="shared" ref="H45:H63" si="11">F45*22*0.6</f>
        <v>6776</v>
      </c>
      <c r="I45" s="10">
        <f t="shared" ref="I45:I63" si="12">E45*2</f>
        <v>30800</v>
      </c>
    </row>
    <row r="46" spans="1:9" x14ac:dyDescent="0.25">
      <c r="A46">
        <v>24</v>
      </c>
      <c r="B46" s="15" t="s">
        <v>60</v>
      </c>
      <c r="C46" s="38">
        <v>10000</v>
      </c>
      <c r="D46" s="61" t="s">
        <v>175</v>
      </c>
      <c r="E46" s="52">
        <v>11246.7</v>
      </c>
      <c r="F46" s="10">
        <f t="shared" si="9"/>
        <v>374.89000000000004</v>
      </c>
      <c r="G46" s="10">
        <f t="shared" si="10"/>
        <v>67480.200000000012</v>
      </c>
      <c r="H46" s="10">
        <f t="shared" si="11"/>
        <v>4948.5480000000007</v>
      </c>
      <c r="I46" s="10">
        <f t="shared" si="12"/>
        <v>22493.4</v>
      </c>
    </row>
    <row r="47" spans="1:9" x14ac:dyDescent="0.25">
      <c r="A47">
        <v>25</v>
      </c>
      <c r="B47" s="4" t="s">
        <v>60</v>
      </c>
      <c r="C47" s="38">
        <v>10000</v>
      </c>
      <c r="D47" s="61" t="s">
        <v>175</v>
      </c>
      <c r="E47" s="52">
        <v>11246.7</v>
      </c>
      <c r="F47" s="10">
        <f t="shared" si="9"/>
        <v>374.89000000000004</v>
      </c>
      <c r="G47" s="10">
        <f t="shared" si="10"/>
        <v>67480.200000000012</v>
      </c>
      <c r="H47" s="10">
        <f t="shared" si="11"/>
        <v>4948.5480000000007</v>
      </c>
      <c r="I47" s="10">
        <f t="shared" si="12"/>
        <v>22493.4</v>
      </c>
    </row>
    <row r="48" spans="1:9" x14ac:dyDescent="0.25">
      <c r="A48">
        <v>26</v>
      </c>
      <c r="B48" s="4" t="s">
        <v>64</v>
      </c>
      <c r="C48" s="38">
        <v>15000</v>
      </c>
      <c r="D48" s="61" t="s">
        <v>174</v>
      </c>
      <c r="E48" s="52">
        <v>15400</v>
      </c>
      <c r="F48" s="10">
        <f t="shared" si="9"/>
        <v>513.33333333333337</v>
      </c>
      <c r="G48" s="10">
        <f t="shared" si="10"/>
        <v>92400</v>
      </c>
      <c r="H48" s="10">
        <f t="shared" si="11"/>
        <v>6776</v>
      </c>
      <c r="I48" s="10">
        <f t="shared" si="12"/>
        <v>30800</v>
      </c>
    </row>
    <row r="49" spans="1:9" x14ac:dyDescent="0.25">
      <c r="A49">
        <v>27</v>
      </c>
      <c r="B49" s="4" t="s">
        <v>66</v>
      </c>
      <c r="C49" s="38">
        <v>14000</v>
      </c>
      <c r="D49" s="61" t="s">
        <v>66</v>
      </c>
      <c r="E49" s="52">
        <v>14400</v>
      </c>
      <c r="F49" s="10">
        <f t="shared" si="9"/>
        <v>480</v>
      </c>
      <c r="G49" s="10">
        <f t="shared" si="10"/>
        <v>86400</v>
      </c>
      <c r="H49" s="10">
        <f t="shared" si="11"/>
        <v>6336</v>
      </c>
      <c r="I49" s="10">
        <f t="shared" si="12"/>
        <v>28800</v>
      </c>
    </row>
    <row r="50" spans="1:9" x14ac:dyDescent="0.25">
      <c r="A50">
        <v>28</v>
      </c>
      <c r="B50" s="4" t="s">
        <v>66</v>
      </c>
      <c r="C50" s="38">
        <v>14000</v>
      </c>
      <c r="D50" s="61" t="s">
        <v>66</v>
      </c>
      <c r="E50" s="52">
        <v>14400</v>
      </c>
      <c r="F50" s="10">
        <f t="shared" si="9"/>
        <v>480</v>
      </c>
      <c r="G50" s="10">
        <f t="shared" si="10"/>
        <v>86400</v>
      </c>
      <c r="H50" s="10">
        <f t="shared" si="11"/>
        <v>6336</v>
      </c>
      <c r="I50" s="10">
        <f t="shared" si="12"/>
        <v>28800</v>
      </c>
    </row>
    <row r="51" spans="1:9" x14ac:dyDescent="0.25">
      <c r="A51">
        <v>29</v>
      </c>
      <c r="B51" s="11" t="s">
        <v>66</v>
      </c>
      <c r="C51" s="38">
        <v>14000</v>
      </c>
      <c r="D51" s="61" t="s">
        <v>66</v>
      </c>
      <c r="E51" s="52">
        <v>14400</v>
      </c>
      <c r="F51" s="10">
        <f t="shared" si="9"/>
        <v>480</v>
      </c>
      <c r="G51" s="10">
        <f t="shared" si="10"/>
        <v>86400</v>
      </c>
      <c r="H51" s="10">
        <f t="shared" si="11"/>
        <v>6336</v>
      </c>
      <c r="I51" s="10">
        <f t="shared" si="12"/>
        <v>28800</v>
      </c>
    </row>
    <row r="52" spans="1:9" x14ac:dyDescent="0.25">
      <c r="A52">
        <v>30</v>
      </c>
      <c r="B52" s="11" t="s">
        <v>66</v>
      </c>
      <c r="C52" s="38">
        <v>14000</v>
      </c>
      <c r="D52" s="61" t="s">
        <v>66</v>
      </c>
      <c r="E52" s="52">
        <v>14400</v>
      </c>
      <c r="F52" s="10">
        <f t="shared" si="9"/>
        <v>480</v>
      </c>
      <c r="G52" s="10">
        <f t="shared" si="10"/>
        <v>86400</v>
      </c>
      <c r="H52" s="10">
        <f t="shared" si="11"/>
        <v>6336</v>
      </c>
      <c r="I52" s="10">
        <f t="shared" si="12"/>
        <v>28800</v>
      </c>
    </row>
    <row r="53" spans="1:9" x14ac:dyDescent="0.25">
      <c r="A53">
        <v>31</v>
      </c>
      <c r="B53" s="11" t="s">
        <v>66</v>
      </c>
      <c r="C53" s="38">
        <v>14000</v>
      </c>
      <c r="D53" s="61" t="s">
        <v>66</v>
      </c>
      <c r="E53" s="52">
        <v>14400</v>
      </c>
      <c r="F53" s="10">
        <f t="shared" si="9"/>
        <v>480</v>
      </c>
      <c r="G53" s="10">
        <f t="shared" si="10"/>
        <v>86400</v>
      </c>
      <c r="H53" s="10">
        <f t="shared" si="11"/>
        <v>6336</v>
      </c>
      <c r="I53" s="10">
        <f t="shared" si="12"/>
        <v>28800</v>
      </c>
    </row>
    <row r="54" spans="1:9" x14ac:dyDescent="0.25">
      <c r="A54">
        <v>32</v>
      </c>
      <c r="B54" s="11" t="s">
        <v>72</v>
      </c>
      <c r="C54" s="38">
        <v>15000</v>
      </c>
      <c r="D54" s="61" t="s">
        <v>174</v>
      </c>
      <c r="E54" s="52">
        <v>15400</v>
      </c>
      <c r="F54" s="10">
        <f t="shared" si="9"/>
        <v>513.33333333333337</v>
      </c>
      <c r="G54" s="10">
        <f t="shared" si="10"/>
        <v>92400</v>
      </c>
      <c r="H54" s="10">
        <f t="shared" si="11"/>
        <v>6776</v>
      </c>
      <c r="I54" s="10">
        <f t="shared" si="12"/>
        <v>30800</v>
      </c>
    </row>
    <row r="55" spans="1:9" x14ac:dyDescent="0.25">
      <c r="A55">
        <v>33</v>
      </c>
      <c r="B55" s="11" t="s">
        <v>74</v>
      </c>
      <c r="C55" s="38">
        <v>13500</v>
      </c>
      <c r="D55" s="61" t="s">
        <v>39</v>
      </c>
      <c r="E55" s="52">
        <v>13900</v>
      </c>
      <c r="F55" s="10">
        <f t="shared" si="9"/>
        <v>463.33333333333331</v>
      </c>
      <c r="G55" s="10">
        <f t="shared" si="10"/>
        <v>83400</v>
      </c>
      <c r="H55" s="10">
        <f t="shared" si="11"/>
        <v>6115.9999999999991</v>
      </c>
      <c r="I55" s="10">
        <f t="shared" si="12"/>
        <v>27800</v>
      </c>
    </row>
    <row r="56" spans="1:9" x14ac:dyDescent="0.25">
      <c r="A56">
        <v>34</v>
      </c>
      <c r="B56" s="11" t="s">
        <v>77</v>
      </c>
      <c r="C56" s="38">
        <v>15000</v>
      </c>
      <c r="D56" s="61" t="s">
        <v>174</v>
      </c>
      <c r="E56" s="52">
        <v>15400</v>
      </c>
      <c r="F56" s="10">
        <f t="shared" si="9"/>
        <v>513.33333333333337</v>
      </c>
      <c r="G56" s="10">
        <f t="shared" si="10"/>
        <v>92400</v>
      </c>
      <c r="H56" s="10">
        <f t="shared" si="11"/>
        <v>6776</v>
      </c>
      <c r="I56" s="10">
        <f t="shared" si="12"/>
        <v>30800</v>
      </c>
    </row>
    <row r="57" spans="1:9" x14ac:dyDescent="0.25">
      <c r="A57">
        <v>35</v>
      </c>
      <c r="B57" s="4" t="s">
        <v>208</v>
      </c>
      <c r="C57" s="38">
        <v>12000</v>
      </c>
      <c r="D57" s="61" t="s">
        <v>209</v>
      </c>
      <c r="E57" s="52">
        <v>12300</v>
      </c>
      <c r="F57" s="10">
        <f t="shared" si="9"/>
        <v>410</v>
      </c>
      <c r="G57" s="10">
        <f t="shared" si="10"/>
        <v>73800</v>
      </c>
      <c r="H57" s="10">
        <f>F57*22*0.6</f>
        <v>5412</v>
      </c>
      <c r="I57" s="10">
        <f t="shared" si="12"/>
        <v>24600</v>
      </c>
    </row>
    <row r="58" spans="1:9" x14ac:dyDescent="0.25">
      <c r="A58">
        <v>36</v>
      </c>
      <c r="B58" s="11" t="s">
        <v>79</v>
      </c>
      <c r="C58" s="38">
        <v>15000</v>
      </c>
      <c r="D58" s="61" t="s">
        <v>174</v>
      </c>
      <c r="E58" s="52">
        <v>15400</v>
      </c>
      <c r="F58" s="10">
        <f t="shared" si="9"/>
        <v>513.33333333333337</v>
      </c>
      <c r="G58" s="10">
        <f t="shared" si="10"/>
        <v>92400</v>
      </c>
      <c r="H58" s="10">
        <f t="shared" si="11"/>
        <v>6776</v>
      </c>
      <c r="I58" s="10">
        <f t="shared" si="12"/>
        <v>30800</v>
      </c>
    </row>
    <row r="59" spans="1:9" x14ac:dyDescent="0.25">
      <c r="A59">
        <v>37</v>
      </c>
      <c r="B59" s="11" t="s">
        <v>81</v>
      </c>
      <c r="C59" s="38">
        <v>15000</v>
      </c>
      <c r="D59" s="61" t="s">
        <v>174</v>
      </c>
      <c r="E59" s="52">
        <v>15400</v>
      </c>
      <c r="F59" s="10">
        <f t="shared" si="9"/>
        <v>513.33333333333337</v>
      </c>
      <c r="G59" s="10">
        <f t="shared" si="10"/>
        <v>92400</v>
      </c>
      <c r="H59" s="10">
        <f t="shared" si="11"/>
        <v>6776</v>
      </c>
      <c r="I59" s="10">
        <f t="shared" si="12"/>
        <v>30800</v>
      </c>
    </row>
    <row r="60" spans="1:9" x14ac:dyDescent="0.25">
      <c r="A60">
        <v>38</v>
      </c>
      <c r="B60" s="11" t="s">
        <v>84</v>
      </c>
      <c r="C60" s="38">
        <v>9000</v>
      </c>
      <c r="D60" s="61" t="s">
        <v>61</v>
      </c>
      <c r="E60" s="52">
        <v>11246.7</v>
      </c>
      <c r="F60" s="10">
        <f t="shared" si="9"/>
        <v>374.89000000000004</v>
      </c>
      <c r="G60" s="10">
        <f t="shared" si="10"/>
        <v>67480.200000000012</v>
      </c>
      <c r="H60" s="10">
        <f t="shared" si="11"/>
        <v>4948.5480000000007</v>
      </c>
      <c r="I60" s="10">
        <f t="shared" si="12"/>
        <v>22493.4</v>
      </c>
    </row>
    <row r="61" spans="1:9" x14ac:dyDescent="0.25">
      <c r="A61">
        <v>39</v>
      </c>
      <c r="B61" s="11" t="s">
        <v>145</v>
      </c>
      <c r="C61" s="38">
        <v>10000</v>
      </c>
      <c r="D61" s="61" t="s">
        <v>145</v>
      </c>
      <c r="E61" s="52">
        <v>11246.7</v>
      </c>
      <c r="F61" s="10">
        <f t="shared" si="9"/>
        <v>374.89000000000004</v>
      </c>
      <c r="G61" s="10">
        <f t="shared" si="10"/>
        <v>67480.200000000012</v>
      </c>
      <c r="H61" s="10">
        <f>F61*22*0.6</f>
        <v>4948.5480000000007</v>
      </c>
      <c r="I61" s="10">
        <f t="shared" si="12"/>
        <v>22493.4</v>
      </c>
    </row>
    <row r="62" spans="1:9" x14ac:dyDescent="0.25">
      <c r="A62">
        <v>40</v>
      </c>
      <c r="B62" s="11" t="s">
        <v>41</v>
      </c>
      <c r="C62" s="38">
        <v>9000</v>
      </c>
      <c r="D62" s="15" t="s">
        <v>42</v>
      </c>
      <c r="E62" s="52">
        <v>11246.7</v>
      </c>
      <c r="F62" s="10">
        <f t="shared" si="9"/>
        <v>374.89000000000004</v>
      </c>
      <c r="G62" s="10">
        <f t="shared" si="10"/>
        <v>67480.200000000012</v>
      </c>
      <c r="H62" s="10">
        <f t="shared" si="11"/>
        <v>4948.5480000000007</v>
      </c>
      <c r="I62" s="10">
        <f t="shared" si="12"/>
        <v>22493.4</v>
      </c>
    </row>
    <row r="63" spans="1:9" x14ac:dyDescent="0.25">
      <c r="A63">
        <v>41</v>
      </c>
      <c r="B63" s="11" t="s">
        <v>147</v>
      </c>
      <c r="C63" s="38">
        <v>9000</v>
      </c>
      <c r="D63" s="61" t="s">
        <v>36</v>
      </c>
      <c r="E63" s="52">
        <v>11246.7</v>
      </c>
      <c r="F63" s="10">
        <f t="shared" si="9"/>
        <v>374.89000000000004</v>
      </c>
      <c r="G63" s="10">
        <f t="shared" si="10"/>
        <v>67480.200000000012</v>
      </c>
      <c r="H63" s="10">
        <f t="shared" si="11"/>
        <v>4948.5480000000007</v>
      </c>
      <c r="I63" s="10">
        <f t="shared" si="12"/>
        <v>22493.4</v>
      </c>
    </row>
    <row r="64" spans="1:9" x14ac:dyDescent="0.25">
      <c r="B64" s="18"/>
      <c r="C64" s="42">
        <f>SUM(C45:C63)</f>
        <v>242500</v>
      </c>
      <c r="D64" s="13" t="s">
        <v>210</v>
      </c>
      <c r="E64" s="42">
        <f>SUM(E45:E63)</f>
        <v>258080.20000000004</v>
      </c>
      <c r="F64" s="42">
        <f>SUM(F45:F63)</f>
        <v>8602.6733333333323</v>
      </c>
      <c r="G64" s="42">
        <f>SUM(G45:G63)</f>
        <v>1548481.1999999997</v>
      </c>
      <c r="H64" s="42">
        <f>SUM(H45:H63)</f>
        <v>113555.28799999999</v>
      </c>
      <c r="I64" s="42">
        <f>SUM(I45:I63)</f>
        <v>516160.40000000008</v>
      </c>
    </row>
    <row r="65" spans="1:9" x14ac:dyDescent="0.25">
      <c r="B65" s="18"/>
      <c r="E65" s="40"/>
    </row>
    <row r="66" spans="1:9" x14ac:dyDescent="0.25">
      <c r="E66" s="40"/>
    </row>
    <row r="67" spans="1:9" x14ac:dyDescent="0.25">
      <c r="B67" t="s">
        <v>88</v>
      </c>
      <c r="D67" t="s">
        <v>211</v>
      </c>
      <c r="E67" s="40"/>
    </row>
    <row r="68" spans="1:9" x14ac:dyDescent="0.25">
      <c r="A68">
        <v>42</v>
      </c>
      <c r="B68" s="4" t="s">
        <v>89</v>
      </c>
      <c r="C68" s="38">
        <v>15000</v>
      </c>
      <c r="D68" s="61" t="s">
        <v>174</v>
      </c>
      <c r="E68" s="52">
        <v>15400</v>
      </c>
      <c r="F68" s="10">
        <f>E68/30</f>
        <v>513.33333333333337</v>
      </c>
      <c r="G68" s="10">
        <f>E68*0.5*12</f>
        <v>92400</v>
      </c>
      <c r="H68" s="10">
        <f t="shared" ref="H68:H72" si="13">F68*22*0.6</f>
        <v>6776</v>
      </c>
      <c r="I68" s="10">
        <f>E68*2</f>
        <v>30800</v>
      </c>
    </row>
    <row r="69" spans="1:9" x14ac:dyDescent="0.25">
      <c r="A69">
        <v>43</v>
      </c>
      <c r="B69" s="17" t="s">
        <v>92</v>
      </c>
      <c r="C69" s="38">
        <v>10000</v>
      </c>
      <c r="D69" s="61" t="s">
        <v>96</v>
      </c>
      <c r="E69" s="52">
        <v>11246.7</v>
      </c>
      <c r="F69" s="10">
        <f>E69/30</f>
        <v>374.89000000000004</v>
      </c>
      <c r="G69" s="10">
        <f>E69*0.5*12</f>
        <v>67480.200000000012</v>
      </c>
      <c r="H69" s="10">
        <f t="shared" si="13"/>
        <v>4948.5480000000007</v>
      </c>
      <c r="I69" s="10">
        <f>E69*2</f>
        <v>22493.4</v>
      </c>
    </row>
    <row r="70" spans="1:9" x14ac:dyDescent="0.25">
      <c r="A70">
        <v>44</v>
      </c>
      <c r="B70" s="4" t="s">
        <v>92</v>
      </c>
      <c r="C70" s="38">
        <v>10000</v>
      </c>
      <c r="D70" s="61" t="s">
        <v>96</v>
      </c>
      <c r="E70" s="52">
        <v>11246.7</v>
      </c>
      <c r="F70" s="10">
        <f>E70/30</f>
        <v>374.89000000000004</v>
      </c>
      <c r="G70" s="10">
        <f>E70*0.5*12</f>
        <v>67480.200000000012</v>
      </c>
      <c r="H70" s="10">
        <f t="shared" si="13"/>
        <v>4948.5480000000007</v>
      </c>
      <c r="I70" s="10">
        <f>E70*2</f>
        <v>22493.4</v>
      </c>
    </row>
    <row r="71" spans="1:9" x14ac:dyDescent="0.25">
      <c r="A71">
        <v>45</v>
      </c>
      <c r="B71" s="4" t="s">
        <v>92</v>
      </c>
      <c r="C71" s="38">
        <v>11000</v>
      </c>
      <c r="D71" s="61" t="s">
        <v>34</v>
      </c>
      <c r="E71" s="52">
        <v>11300</v>
      </c>
      <c r="F71" s="10">
        <f>E71/30</f>
        <v>376.66666666666669</v>
      </c>
      <c r="G71" s="10">
        <f>E71*0.5*12</f>
        <v>67800</v>
      </c>
      <c r="H71" s="10">
        <f t="shared" si="13"/>
        <v>4972.0000000000009</v>
      </c>
      <c r="I71" s="10">
        <f>E71*2</f>
        <v>22600</v>
      </c>
    </row>
    <row r="72" spans="1:9" x14ac:dyDescent="0.25">
      <c r="A72">
        <v>46</v>
      </c>
      <c r="B72" s="4" t="s">
        <v>96</v>
      </c>
      <c r="C72" s="38">
        <v>10000</v>
      </c>
      <c r="D72" s="61" t="s">
        <v>96</v>
      </c>
      <c r="E72" s="52">
        <v>11246.7</v>
      </c>
      <c r="F72" s="10">
        <f>E72/30</f>
        <v>374.89000000000004</v>
      </c>
      <c r="G72" s="10">
        <f>E72*0.5*12</f>
        <v>67480.200000000012</v>
      </c>
      <c r="H72" s="10">
        <f t="shared" si="13"/>
        <v>4948.5480000000007</v>
      </c>
      <c r="I72" s="10">
        <f>E72*2</f>
        <v>22493.4</v>
      </c>
    </row>
    <row r="73" spans="1:9" x14ac:dyDescent="0.25">
      <c r="B73" s="8"/>
      <c r="C73" s="10">
        <f>SUM(C68:C72)</f>
        <v>56000</v>
      </c>
      <c r="D73" s="10" t="s">
        <v>210</v>
      </c>
      <c r="E73" s="38">
        <f>SUM(E68:E72)</f>
        <v>60440.100000000006</v>
      </c>
      <c r="F73" s="38">
        <f t="shared" ref="F73:I73" si="14">SUM(F68:F72)</f>
        <v>2014.6700000000003</v>
      </c>
      <c r="G73" s="38">
        <f t="shared" si="14"/>
        <v>362640.60000000003</v>
      </c>
      <c r="H73" s="38">
        <f>SUM(H68:H72)</f>
        <v>26593.644</v>
      </c>
      <c r="I73" s="38">
        <f t="shared" si="14"/>
        <v>120880.20000000001</v>
      </c>
    </row>
    <row r="74" spans="1:9" x14ac:dyDescent="0.25">
      <c r="E74" s="40"/>
    </row>
    <row r="75" spans="1:9" x14ac:dyDescent="0.25">
      <c r="B75" s="8" t="s">
        <v>98</v>
      </c>
      <c r="D75" s="62" t="s">
        <v>212</v>
      </c>
      <c r="E75" s="40"/>
    </row>
    <row r="76" spans="1:9" x14ac:dyDescent="0.25">
      <c r="A76">
        <v>47</v>
      </c>
      <c r="B76" s="4" t="s">
        <v>99</v>
      </c>
      <c r="C76" s="38">
        <v>17000</v>
      </c>
      <c r="D76" s="61" t="s">
        <v>179</v>
      </c>
      <c r="E76" s="52">
        <v>17500</v>
      </c>
      <c r="F76" s="10">
        <f t="shared" ref="F76:F102" si="15">E76/30</f>
        <v>583.33333333333337</v>
      </c>
      <c r="G76" s="10">
        <f t="shared" ref="G76:G102" si="16">E76*0.5*12</f>
        <v>105000</v>
      </c>
      <c r="H76" s="10">
        <f t="shared" ref="H76:H102" si="17">F76*22*0.6</f>
        <v>7700</v>
      </c>
      <c r="I76" s="10">
        <f t="shared" ref="I76:I102" si="18">E76*2</f>
        <v>35000</v>
      </c>
    </row>
    <row r="77" spans="1:9" x14ac:dyDescent="0.25">
      <c r="A77">
        <v>48</v>
      </c>
      <c r="B77" s="11" t="s">
        <v>100</v>
      </c>
      <c r="C77" s="38">
        <v>13000</v>
      </c>
      <c r="D77" s="61" t="s">
        <v>180</v>
      </c>
      <c r="E77" s="52">
        <v>13400</v>
      </c>
      <c r="F77" s="10">
        <f t="shared" si="15"/>
        <v>446.66666666666669</v>
      </c>
      <c r="G77" s="10">
        <f t="shared" si="16"/>
        <v>80400</v>
      </c>
      <c r="H77" s="10">
        <f t="shared" si="17"/>
        <v>5896.0000000000009</v>
      </c>
      <c r="I77" s="10">
        <f t="shared" si="18"/>
        <v>26800</v>
      </c>
    </row>
    <row r="78" spans="1:9" x14ac:dyDescent="0.25">
      <c r="A78">
        <v>49</v>
      </c>
      <c r="B78" s="4" t="s">
        <v>103</v>
      </c>
      <c r="C78" s="38">
        <v>10000</v>
      </c>
      <c r="D78" s="61" t="s">
        <v>181</v>
      </c>
      <c r="E78" s="52">
        <v>11246.7</v>
      </c>
      <c r="F78" s="10">
        <f t="shared" si="15"/>
        <v>374.89000000000004</v>
      </c>
      <c r="G78" s="10">
        <f t="shared" si="16"/>
        <v>67480.200000000012</v>
      </c>
      <c r="H78" s="10">
        <f t="shared" si="17"/>
        <v>4948.5480000000007</v>
      </c>
      <c r="I78" s="10">
        <f t="shared" si="18"/>
        <v>22493.4</v>
      </c>
    </row>
    <row r="79" spans="1:9" x14ac:dyDescent="0.25">
      <c r="A79">
        <v>50</v>
      </c>
      <c r="B79" s="11" t="s">
        <v>105</v>
      </c>
      <c r="C79" s="38">
        <v>8500</v>
      </c>
      <c r="D79" s="61" t="s">
        <v>182</v>
      </c>
      <c r="E79" s="52">
        <v>11246.7</v>
      </c>
      <c r="F79" s="10">
        <f t="shared" si="15"/>
        <v>374.89000000000004</v>
      </c>
      <c r="G79" s="10">
        <f t="shared" si="16"/>
        <v>67480.200000000012</v>
      </c>
      <c r="H79" s="10">
        <f t="shared" si="17"/>
        <v>4948.5480000000007</v>
      </c>
      <c r="I79" s="10">
        <f t="shared" si="18"/>
        <v>22493.4</v>
      </c>
    </row>
    <row r="80" spans="1:9" x14ac:dyDescent="0.25">
      <c r="A80">
        <v>51</v>
      </c>
      <c r="B80" s="11" t="s">
        <v>106</v>
      </c>
      <c r="C80" s="38">
        <v>10000</v>
      </c>
      <c r="D80" s="61" t="s">
        <v>181</v>
      </c>
      <c r="E80" s="52">
        <v>11246.7</v>
      </c>
      <c r="F80" s="10">
        <f t="shared" si="15"/>
        <v>374.89000000000004</v>
      </c>
      <c r="G80" s="10">
        <f t="shared" si="16"/>
        <v>67480.200000000012</v>
      </c>
      <c r="H80" s="10">
        <f t="shared" si="17"/>
        <v>4948.5480000000007</v>
      </c>
      <c r="I80" s="10">
        <f t="shared" si="18"/>
        <v>22493.4</v>
      </c>
    </row>
    <row r="81" spans="1:9" x14ac:dyDescent="0.25">
      <c r="A81">
        <v>52</v>
      </c>
      <c r="B81" s="11" t="s">
        <v>107</v>
      </c>
      <c r="C81" s="38">
        <v>9000</v>
      </c>
      <c r="D81" s="61" t="s">
        <v>183</v>
      </c>
      <c r="E81" s="52">
        <v>11246.7</v>
      </c>
      <c r="F81" s="10">
        <f t="shared" si="15"/>
        <v>374.89000000000004</v>
      </c>
      <c r="G81" s="10">
        <f t="shared" si="16"/>
        <v>67480.200000000012</v>
      </c>
      <c r="H81" s="10">
        <f t="shared" si="17"/>
        <v>4948.5480000000007</v>
      </c>
      <c r="I81" s="10">
        <f t="shared" si="18"/>
        <v>22493.4</v>
      </c>
    </row>
    <row r="82" spans="1:9" x14ac:dyDescent="0.25">
      <c r="A82">
        <v>53</v>
      </c>
      <c r="B82" s="11" t="s">
        <v>108</v>
      </c>
      <c r="C82" s="38">
        <v>8500</v>
      </c>
      <c r="D82" s="61" t="s">
        <v>184</v>
      </c>
      <c r="E82" s="52">
        <v>11246.7</v>
      </c>
      <c r="F82" s="10">
        <f t="shared" si="15"/>
        <v>374.89000000000004</v>
      </c>
      <c r="G82" s="10">
        <f t="shared" si="16"/>
        <v>67480.200000000012</v>
      </c>
      <c r="H82" s="10">
        <f t="shared" si="17"/>
        <v>4948.5480000000007</v>
      </c>
      <c r="I82" s="10">
        <f t="shared" si="18"/>
        <v>22493.4</v>
      </c>
    </row>
    <row r="83" spans="1:9" x14ac:dyDescent="0.25">
      <c r="A83">
        <v>54</v>
      </c>
      <c r="B83" s="11" t="s">
        <v>41</v>
      </c>
      <c r="C83" s="38">
        <v>8500</v>
      </c>
      <c r="D83" s="61" t="s">
        <v>185</v>
      </c>
      <c r="E83" s="52">
        <v>11246.7</v>
      </c>
      <c r="F83" s="10">
        <f t="shared" si="15"/>
        <v>374.89000000000004</v>
      </c>
      <c r="G83" s="10">
        <f t="shared" si="16"/>
        <v>67480.200000000012</v>
      </c>
      <c r="H83" s="10">
        <f t="shared" si="17"/>
        <v>4948.5480000000007</v>
      </c>
      <c r="I83" s="10">
        <f t="shared" si="18"/>
        <v>22493.4</v>
      </c>
    </row>
    <row r="84" spans="1:9" x14ac:dyDescent="0.25">
      <c r="A84">
        <v>55</v>
      </c>
      <c r="B84" s="11" t="s">
        <v>213</v>
      </c>
      <c r="C84" s="38">
        <v>10000</v>
      </c>
      <c r="D84" s="61" t="s">
        <v>181</v>
      </c>
      <c r="E84" s="52">
        <v>11246.7</v>
      </c>
      <c r="F84" s="10">
        <f t="shared" si="15"/>
        <v>374.89000000000004</v>
      </c>
      <c r="G84" s="10">
        <f t="shared" si="16"/>
        <v>67480.200000000012</v>
      </c>
      <c r="H84" s="10">
        <f t="shared" si="17"/>
        <v>4948.5480000000007</v>
      </c>
      <c r="I84" s="10">
        <f t="shared" si="18"/>
        <v>22493.4</v>
      </c>
    </row>
    <row r="85" spans="1:9" x14ac:dyDescent="0.25">
      <c r="A85">
        <v>56</v>
      </c>
      <c r="B85" s="11" t="s">
        <v>114</v>
      </c>
      <c r="C85" s="38">
        <v>8500</v>
      </c>
      <c r="D85" s="61" t="s">
        <v>182</v>
      </c>
      <c r="E85" s="52">
        <v>11246.7</v>
      </c>
      <c r="F85" s="10">
        <f t="shared" si="15"/>
        <v>374.89000000000004</v>
      </c>
      <c r="G85" s="10">
        <f t="shared" si="16"/>
        <v>67480.200000000012</v>
      </c>
      <c r="H85" s="10">
        <f t="shared" si="17"/>
        <v>4948.5480000000007</v>
      </c>
      <c r="I85" s="10">
        <f t="shared" si="18"/>
        <v>22493.4</v>
      </c>
    </row>
    <row r="86" spans="1:9" x14ac:dyDescent="0.25">
      <c r="A86">
        <v>57</v>
      </c>
      <c r="B86" s="11" t="s">
        <v>105</v>
      </c>
      <c r="C86" s="38">
        <v>8500</v>
      </c>
      <c r="D86" s="61" t="s">
        <v>182</v>
      </c>
      <c r="E86" s="52">
        <v>11246.7</v>
      </c>
      <c r="F86" s="10">
        <f t="shared" si="15"/>
        <v>374.89000000000004</v>
      </c>
      <c r="G86" s="10">
        <f t="shared" si="16"/>
        <v>67480.200000000012</v>
      </c>
      <c r="H86" s="10">
        <f t="shared" si="17"/>
        <v>4948.5480000000007</v>
      </c>
      <c r="I86" s="10">
        <f t="shared" si="18"/>
        <v>22493.4</v>
      </c>
    </row>
    <row r="87" spans="1:9" x14ac:dyDescent="0.25">
      <c r="A87">
        <v>58</v>
      </c>
      <c r="B87" s="11" t="s">
        <v>117</v>
      </c>
      <c r="C87" s="38">
        <v>10000</v>
      </c>
      <c r="D87" s="61" t="s">
        <v>181</v>
      </c>
      <c r="E87" s="52">
        <v>11246.7</v>
      </c>
      <c r="F87" s="10">
        <f t="shared" si="15"/>
        <v>374.89000000000004</v>
      </c>
      <c r="G87" s="10">
        <f t="shared" si="16"/>
        <v>67480.200000000012</v>
      </c>
      <c r="H87" s="10">
        <f t="shared" si="17"/>
        <v>4948.5480000000007</v>
      </c>
      <c r="I87" s="10">
        <f t="shared" si="18"/>
        <v>22493.4</v>
      </c>
    </row>
    <row r="88" spans="1:9" x14ac:dyDescent="0.25">
      <c r="A88">
        <v>59</v>
      </c>
      <c r="B88" s="11" t="s">
        <v>105</v>
      </c>
      <c r="C88" s="38">
        <v>8500</v>
      </c>
      <c r="D88" s="61" t="s">
        <v>182</v>
      </c>
      <c r="E88" s="52">
        <v>11246.7</v>
      </c>
      <c r="F88" s="10">
        <f t="shared" si="15"/>
        <v>374.89000000000004</v>
      </c>
      <c r="G88" s="10">
        <f t="shared" si="16"/>
        <v>67480.200000000012</v>
      </c>
      <c r="H88" s="10">
        <f t="shared" si="17"/>
        <v>4948.5480000000007</v>
      </c>
      <c r="I88" s="10">
        <f t="shared" si="18"/>
        <v>22493.4</v>
      </c>
    </row>
    <row r="89" spans="1:9" x14ac:dyDescent="0.25">
      <c r="A89">
        <v>60</v>
      </c>
      <c r="B89" s="11" t="s">
        <v>120</v>
      </c>
      <c r="C89" s="38">
        <v>10000</v>
      </c>
      <c r="D89" s="61" t="s">
        <v>181</v>
      </c>
      <c r="E89" s="52">
        <v>11246.7</v>
      </c>
      <c r="F89" s="10">
        <f t="shared" si="15"/>
        <v>374.89000000000004</v>
      </c>
      <c r="G89" s="10">
        <f t="shared" si="16"/>
        <v>67480.200000000012</v>
      </c>
      <c r="H89" s="10">
        <f t="shared" si="17"/>
        <v>4948.5480000000007</v>
      </c>
      <c r="I89" s="10">
        <f t="shared" si="18"/>
        <v>22493.4</v>
      </c>
    </row>
    <row r="90" spans="1:9" x14ac:dyDescent="0.25">
      <c r="A90">
        <v>61</v>
      </c>
      <c r="B90" s="11" t="s">
        <v>105</v>
      </c>
      <c r="C90" s="38">
        <v>8500</v>
      </c>
      <c r="D90" s="61" t="s">
        <v>182</v>
      </c>
      <c r="E90" s="52">
        <v>11246.7</v>
      </c>
      <c r="F90" s="10">
        <f t="shared" si="15"/>
        <v>374.89000000000004</v>
      </c>
      <c r="G90" s="10">
        <f t="shared" si="16"/>
        <v>67480.200000000012</v>
      </c>
      <c r="H90" s="10">
        <f t="shared" si="17"/>
        <v>4948.5480000000007</v>
      </c>
      <c r="I90" s="10">
        <f t="shared" si="18"/>
        <v>22493.4</v>
      </c>
    </row>
    <row r="91" spans="1:9" x14ac:dyDescent="0.25">
      <c r="A91">
        <v>62</v>
      </c>
      <c r="B91" s="11" t="s">
        <v>114</v>
      </c>
      <c r="C91" s="38">
        <v>8500</v>
      </c>
      <c r="D91" s="61" t="s">
        <v>182</v>
      </c>
      <c r="E91" s="52">
        <v>11246.7</v>
      </c>
      <c r="F91" s="10">
        <f t="shared" si="15"/>
        <v>374.89000000000004</v>
      </c>
      <c r="G91" s="10">
        <f t="shared" si="16"/>
        <v>67480.200000000012</v>
      </c>
      <c r="H91" s="10">
        <f t="shared" si="17"/>
        <v>4948.5480000000007</v>
      </c>
      <c r="I91" s="10">
        <f t="shared" si="18"/>
        <v>22493.4</v>
      </c>
    </row>
    <row r="92" spans="1:9" x14ac:dyDescent="0.25">
      <c r="A92">
        <v>63</v>
      </c>
      <c r="B92" s="11" t="s">
        <v>122</v>
      </c>
      <c r="C92" s="38">
        <v>10000</v>
      </c>
      <c r="D92" s="61" t="s">
        <v>181</v>
      </c>
      <c r="E92" s="52">
        <v>11246.7</v>
      </c>
      <c r="F92" s="10">
        <f t="shared" si="15"/>
        <v>374.89000000000004</v>
      </c>
      <c r="G92" s="10">
        <f t="shared" si="16"/>
        <v>67480.200000000012</v>
      </c>
      <c r="H92" s="10">
        <f t="shared" si="17"/>
        <v>4948.5480000000007</v>
      </c>
      <c r="I92" s="10">
        <f t="shared" si="18"/>
        <v>22493.4</v>
      </c>
    </row>
    <row r="93" spans="1:9" x14ac:dyDescent="0.25">
      <c r="A93">
        <v>64</v>
      </c>
      <c r="B93" s="11" t="s">
        <v>105</v>
      </c>
      <c r="C93" s="38">
        <v>8500</v>
      </c>
      <c r="D93" s="61" t="s">
        <v>182</v>
      </c>
      <c r="E93" s="52">
        <v>11246.7</v>
      </c>
      <c r="F93" s="10">
        <f t="shared" si="15"/>
        <v>374.89000000000004</v>
      </c>
      <c r="G93" s="10">
        <f t="shared" si="16"/>
        <v>67480.200000000012</v>
      </c>
      <c r="H93" s="10">
        <f t="shared" si="17"/>
        <v>4948.5480000000007</v>
      </c>
      <c r="I93" s="10">
        <f t="shared" si="18"/>
        <v>22493.4</v>
      </c>
    </row>
    <row r="94" spans="1:9" x14ac:dyDescent="0.25">
      <c r="A94">
        <v>65</v>
      </c>
      <c r="B94" s="11" t="s">
        <v>105</v>
      </c>
      <c r="C94" s="38">
        <v>8500</v>
      </c>
      <c r="D94" s="61" t="s">
        <v>182</v>
      </c>
      <c r="E94" s="52">
        <v>11246.7</v>
      </c>
      <c r="F94" s="10">
        <f t="shared" si="15"/>
        <v>374.89000000000004</v>
      </c>
      <c r="G94" s="10">
        <f t="shared" si="16"/>
        <v>67480.200000000012</v>
      </c>
      <c r="H94" s="10">
        <f t="shared" si="17"/>
        <v>4948.5480000000007</v>
      </c>
      <c r="I94" s="10">
        <f t="shared" si="18"/>
        <v>22493.4</v>
      </c>
    </row>
    <row r="95" spans="1:9" x14ac:dyDescent="0.25">
      <c r="A95">
        <v>66</v>
      </c>
      <c r="B95" s="11" t="s">
        <v>36</v>
      </c>
      <c r="C95" s="38">
        <v>9000</v>
      </c>
      <c r="D95" s="61" t="s">
        <v>36</v>
      </c>
      <c r="E95" s="52">
        <v>11246.7</v>
      </c>
      <c r="F95" s="10">
        <f t="shared" si="15"/>
        <v>374.89000000000004</v>
      </c>
      <c r="G95" s="10">
        <f t="shared" si="16"/>
        <v>67480.200000000012</v>
      </c>
      <c r="H95" s="10">
        <f t="shared" si="17"/>
        <v>4948.5480000000007</v>
      </c>
      <c r="I95" s="10">
        <f t="shared" si="18"/>
        <v>22493.4</v>
      </c>
    </row>
    <row r="96" spans="1:9" x14ac:dyDescent="0.25">
      <c r="A96">
        <v>67</v>
      </c>
      <c r="B96" s="11" t="s">
        <v>123</v>
      </c>
      <c r="C96" s="38">
        <v>9000</v>
      </c>
      <c r="D96" s="61" t="s">
        <v>183</v>
      </c>
      <c r="E96" s="52">
        <v>11246.7</v>
      </c>
      <c r="F96" s="10">
        <f t="shared" si="15"/>
        <v>374.89000000000004</v>
      </c>
      <c r="G96" s="10">
        <f t="shared" si="16"/>
        <v>67480.200000000012</v>
      </c>
      <c r="H96" s="10">
        <f t="shared" si="17"/>
        <v>4948.5480000000007</v>
      </c>
      <c r="I96" s="10">
        <f t="shared" si="18"/>
        <v>22493.4</v>
      </c>
    </row>
    <row r="97" spans="1:9" x14ac:dyDescent="0.25">
      <c r="A97">
        <v>68</v>
      </c>
      <c r="B97" s="11" t="s">
        <v>125</v>
      </c>
      <c r="C97" s="38">
        <v>9000</v>
      </c>
      <c r="D97" s="61" t="s">
        <v>183</v>
      </c>
      <c r="E97" s="52">
        <v>11246.7</v>
      </c>
      <c r="F97" s="10">
        <f t="shared" si="15"/>
        <v>374.89000000000004</v>
      </c>
      <c r="G97" s="10">
        <f t="shared" si="16"/>
        <v>67480.200000000012</v>
      </c>
      <c r="H97" s="10">
        <f t="shared" si="17"/>
        <v>4948.5480000000007</v>
      </c>
      <c r="I97" s="10">
        <f t="shared" si="18"/>
        <v>22493.4</v>
      </c>
    </row>
    <row r="98" spans="1:9" x14ac:dyDescent="0.25">
      <c r="A98">
        <v>69</v>
      </c>
      <c r="B98" s="11" t="s">
        <v>126</v>
      </c>
      <c r="C98" s="38">
        <v>9000</v>
      </c>
      <c r="D98" s="61" t="s">
        <v>183</v>
      </c>
      <c r="E98" s="52">
        <v>11246.7</v>
      </c>
      <c r="F98" s="10">
        <f t="shared" si="15"/>
        <v>374.89000000000004</v>
      </c>
      <c r="G98" s="10">
        <f t="shared" si="16"/>
        <v>67480.200000000012</v>
      </c>
      <c r="H98" s="10">
        <f t="shared" si="17"/>
        <v>4948.5480000000007</v>
      </c>
      <c r="I98" s="10">
        <f t="shared" si="18"/>
        <v>22493.4</v>
      </c>
    </row>
    <row r="99" spans="1:9" x14ac:dyDescent="0.25">
      <c r="A99">
        <v>70</v>
      </c>
      <c r="B99" s="11" t="s">
        <v>127</v>
      </c>
      <c r="C99" s="38">
        <v>9000</v>
      </c>
      <c r="D99" s="61" t="s">
        <v>183</v>
      </c>
      <c r="E99" s="52">
        <v>11246.7</v>
      </c>
      <c r="F99" s="10">
        <f t="shared" si="15"/>
        <v>374.89000000000004</v>
      </c>
      <c r="G99" s="10">
        <f t="shared" si="16"/>
        <v>67480.200000000012</v>
      </c>
      <c r="H99" s="10">
        <f t="shared" si="17"/>
        <v>4948.5480000000007</v>
      </c>
      <c r="I99" s="10">
        <f t="shared" si="18"/>
        <v>22493.4</v>
      </c>
    </row>
    <row r="100" spans="1:9" x14ac:dyDescent="0.25">
      <c r="A100">
        <v>71</v>
      </c>
      <c r="B100" s="11" t="s">
        <v>108</v>
      </c>
      <c r="C100" s="38">
        <v>8500</v>
      </c>
      <c r="D100" s="61" t="s">
        <v>184</v>
      </c>
      <c r="E100" s="52">
        <v>11246.7</v>
      </c>
      <c r="F100" s="10">
        <f t="shared" si="15"/>
        <v>374.89000000000004</v>
      </c>
      <c r="G100" s="10">
        <f t="shared" si="16"/>
        <v>67480.200000000012</v>
      </c>
      <c r="H100" s="10">
        <f t="shared" si="17"/>
        <v>4948.5480000000007</v>
      </c>
      <c r="I100" s="10">
        <f t="shared" si="18"/>
        <v>22493.4</v>
      </c>
    </row>
    <row r="101" spans="1:9" x14ac:dyDescent="0.25">
      <c r="A101">
        <v>72</v>
      </c>
      <c r="B101" s="11" t="s">
        <v>128</v>
      </c>
      <c r="C101" s="38">
        <v>8500</v>
      </c>
      <c r="D101" s="61" t="s">
        <v>184</v>
      </c>
      <c r="E101" s="52">
        <v>11246.7</v>
      </c>
      <c r="F101" s="10">
        <f t="shared" si="15"/>
        <v>374.89000000000004</v>
      </c>
      <c r="G101" s="10">
        <f t="shared" si="16"/>
        <v>67480.200000000012</v>
      </c>
      <c r="H101" s="10">
        <f t="shared" si="17"/>
        <v>4948.5480000000007</v>
      </c>
      <c r="I101" s="10">
        <f t="shared" si="18"/>
        <v>22493.4</v>
      </c>
    </row>
    <row r="102" spans="1:9" x14ac:dyDescent="0.25">
      <c r="A102">
        <v>73</v>
      </c>
      <c r="B102" s="11" t="s">
        <v>41</v>
      </c>
      <c r="C102" s="38">
        <v>8500</v>
      </c>
      <c r="D102" s="61" t="s">
        <v>185</v>
      </c>
      <c r="E102" s="52">
        <v>11246.7</v>
      </c>
      <c r="F102" s="10">
        <f t="shared" si="15"/>
        <v>374.89000000000004</v>
      </c>
      <c r="G102" s="10">
        <f t="shared" si="16"/>
        <v>67480.200000000012</v>
      </c>
      <c r="H102" s="10">
        <f t="shared" si="17"/>
        <v>4948.5480000000007</v>
      </c>
      <c r="I102" s="10">
        <f t="shared" si="18"/>
        <v>22493.4</v>
      </c>
    </row>
    <row r="103" spans="1:9" x14ac:dyDescent="0.25">
      <c r="B103" s="18"/>
      <c r="C103" s="10">
        <f>SUM(C76:C102)</f>
        <v>254500</v>
      </c>
      <c r="D103" s="10" t="s">
        <v>210</v>
      </c>
      <c r="E103" s="38">
        <f>SUM(E76:E102)</f>
        <v>312067.50000000017</v>
      </c>
      <c r="F103" s="38">
        <f>SUM(F76:F102)</f>
        <v>10402.25</v>
      </c>
      <c r="G103" s="38">
        <f>SUM(G76:G102)</f>
        <v>1872404.9999999993</v>
      </c>
      <c r="H103" s="38">
        <f>SUM(H76:H102)</f>
        <v>137309.69999999998</v>
      </c>
      <c r="I103" s="38">
        <f>SUM(I76:I102)</f>
        <v>624135.00000000035</v>
      </c>
    </row>
    <row r="104" spans="1:9" x14ac:dyDescent="0.25">
      <c r="B104" s="18"/>
      <c r="E104" s="40"/>
    </row>
    <row r="105" spans="1:9" x14ac:dyDescent="0.25">
      <c r="B105" s="20" t="s">
        <v>129</v>
      </c>
      <c r="D105" s="62" t="s">
        <v>214</v>
      </c>
      <c r="E105" s="40"/>
    </row>
    <row r="106" spans="1:9" x14ac:dyDescent="0.25">
      <c r="A106">
        <v>74</v>
      </c>
      <c r="B106" s="4" t="s">
        <v>130</v>
      </c>
      <c r="C106" s="38">
        <v>15000</v>
      </c>
      <c r="D106" s="10" t="s">
        <v>174</v>
      </c>
      <c r="E106" s="52">
        <v>15400</v>
      </c>
      <c r="F106" s="10">
        <f>E106/30</f>
        <v>513.33333333333337</v>
      </c>
      <c r="G106" s="10">
        <f>E106*0.5*12</f>
        <v>92400</v>
      </c>
      <c r="H106" s="10">
        <f>F106*22*0.6</f>
        <v>6776</v>
      </c>
      <c r="I106" s="10">
        <f>E106*2</f>
        <v>30800</v>
      </c>
    </row>
    <row r="107" spans="1:9" x14ac:dyDescent="0.25">
      <c r="A107">
        <v>75</v>
      </c>
      <c r="B107" s="11" t="s">
        <v>215</v>
      </c>
      <c r="C107" s="38">
        <v>12000</v>
      </c>
      <c r="D107" s="10" t="s">
        <v>216</v>
      </c>
      <c r="E107" s="52">
        <v>12300</v>
      </c>
      <c r="F107" s="10">
        <f>E107/30</f>
        <v>410</v>
      </c>
      <c r="G107" s="10">
        <f>E107*0.5*12</f>
        <v>73800</v>
      </c>
      <c r="H107" s="10">
        <f t="shared" ref="H107" si="19">F107*22*0.6</f>
        <v>5412</v>
      </c>
      <c r="I107" s="10">
        <f>E107*2</f>
        <v>24600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2020</vt:lpstr>
      <vt:lpstr>2021</vt:lpstr>
      <vt:lpstr>2022</vt:lpstr>
      <vt:lpstr>2023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DIF-RH</dc:creator>
  <cp:lastModifiedBy>PROPIETARIO</cp:lastModifiedBy>
  <dcterms:created xsi:type="dcterms:W3CDTF">2025-04-24T19:47:34Z</dcterms:created>
  <dcterms:modified xsi:type="dcterms:W3CDTF">2025-04-24T21:29:22Z</dcterms:modified>
</cp:coreProperties>
</file>