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1er Trimestre 2024\IV. Informacion financiera adicional (LDF)\"/>
    </mc:Choice>
  </mc:AlternateContent>
  <xr:revisionPtr revIDLastSave="0" documentId="13_ncr:1_{E8D1A151-9852-4BAD-B7DD-89A57DF0F5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2" i="1" l="1"/>
  <c r="G83" i="1"/>
  <c r="G84" i="1"/>
  <c r="G85" i="1"/>
  <c r="G87" i="1"/>
  <c r="G91" i="1"/>
  <c r="G93" i="1"/>
  <c r="G94" i="1"/>
  <c r="G95" i="1"/>
  <c r="G96" i="1"/>
  <c r="G97" i="1"/>
  <c r="G98" i="1"/>
  <c r="G100" i="1"/>
  <c r="G101" i="1"/>
  <c r="G102" i="1"/>
  <c r="G103" i="1"/>
  <c r="G104" i="1"/>
  <c r="G105" i="1"/>
  <c r="G106" i="1"/>
  <c r="G107" i="1"/>
  <c r="G108" i="1"/>
  <c r="G110" i="1"/>
  <c r="G112" i="1"/>
  <c r="G113" i="1"/>
  <c r="C81" i="1"/>
  <c r="D111" i="1" l="1"/>
  <c r="G111" i="1" s="1"/>
  <c r="D39" i="1"/>
  <c r="D40" i="1"/>
  <c r="D41" i="1"/>
  <c r="D42" i="1"/>
  <c r="D43" i="1"/>
  <c r="D44" i="1"/>
  <c r="D45" i="1"/>
  <c r="D46" i="1"/>
  <c r="D38" i="1"/>
  <c r="G38" i="1" s="1"/>
  <c r="D30" i="1"/>
  <c r="G30" i="1" s="1"/>
  <c r="D31" i="1"/>
  <c r="G31" i="1" s="1"/>
  <c r="D32" i="1"/>
  <c r="G32" i="1" s="1"/>
  <c r="D33" i="1"/>
  <c r="G33" i="1" s="1"/>
  <c r="D34" i="1"/>
  <c r="G34" i="1" s="1"/>
  <c r="D35" i="1"/>
  <c r="G35" i="1" s="1"/>
  <c r="D29" i="1"/>
  <c r="G29" i="1" s="1"/>
  <c r="D20" i="1"/>
  <c r="G2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19" i="1"/>
  <c r="G19" i="1" s="1"/>
  <c r="G28" i="1" l="1"/>
  <c r="G18" i="1"/>
  <c r="D86" i="1"/>
  <c r="G86" i="1" s="1"/>
  <c r="D92" i="1" l="1"/>
  <c r="G92" i="1" s="1"/>
  <c r="D89" i="1" l="1"/>
  <c r="G89" i="1" s="1"/>
  <c r="F81" i="1" l="1"/>
  <c r="D88" i="1"/>
  <c r="G88" i="1" s="1"/>
  <c r="D50" i="1"/>
  <c r="G50" i="1" s="1"/>
  <c r="D51" i="1"/>
  <c r="G51" i="1" s="1"/>
  <c r="D52" i="1"/>
  <c r="G52" i="1" s="1"/>
  <c r="D49" i="1"/>
  <c r="G42" i="1"/>
  <c r="G46" i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E40" i="1"/>
  <c r="G40" i="1" s="1"/>
  <c r="E43" i="1"/>
  <c r="F43" i="1" s="1"/>
  <c r="E39" i="1"/>
  <c r="G39" i="1" s="1"/>
  <c r="D48" i="1"/>
  <c r="G49" i="1"/>
  <c r="G48" i="1" s="1"/>
  <c r="D37" i="1"/>
  <c r="D28" i="1"/>
  <c r="C18" i="1"/>
  <c r="C17" i="1" s="1"/>
  <c r="D18" i="1"/>
  <c r="E18" i="1"/>
  <c r="F18" i="1"/>
  <c r="B18" i="1"/>
  <c r="F44" i="1" l="1"/>
  <c r="G43" i="1"/>
  <c r="F39" i="1"/>
  <c r="E37" i="1"/>
  <c r="F40" i="1"/>
  <c r="G41" i="1"/>
  <c r="G45" i="1"/>
  <c r="B81" i="1"/>
  <c r="C109" i="1"/>
  <c r="D109" i="1"/>
  <c r="E109" i="1"/>
  <c r="F109" i="1"/>
  <c r="B109" i="1"/>
  <c r="C99" i="1"/>
  <c r="D99" i="1"/>
  <c r="E99" i="1"/>
  <c r="F99" i="1"/>
  <c r="B99" i="1"/>
  <c r="C90" i="1"/>
  <c r="D90" i="1"/>
  <c r="E90" i="1"/>
  <c r="F90" i="1"/>
  <c r="B90" i="1"/>
  <c r="D81" i="1"/>
  <c r="E81" i="1"/>
  <c r="G99" i="1" l="1"/>
  <c r="G90" i="1"/>
  <c r="G81" i="1"/>
  <c r="G109" i="1"/>
  <c r="E80" i="1"/>
  <c r="G37" i="1"/>
  <c r="G17" i="1" s="1"/>
  <c r="F37" i="1"/>
  <c r="D80" i="1"/>
  <c r="C80" i="1"/>
  <c r="F80" i="1"/>
  <c r="B80" i="1"/>
  <c r="G80" i="1" l="1"/>
  <c r="G114" i="1" s="1"/>
  <c r="B17" i="1"/>
  <c r="B114" i="1" s="1"/>
  <c r="E17" i="1"/>
  <c r="E114" i="1" s="1"/>
  <c r="C114" i="1"/>
  <c r="D17" i="1"/>
  <c r="D114" i="1" s="1"/>
  <c r="F17" i="1"/>
  <c r="F114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<sst xmlns="http://schemas.openxmlformats.org/spreadsheetml/2006/main" count="93" uniqueCount="49">
  <si>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</si>
  <si>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</si>
  <si>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</si>
  <si>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</si>
  <si>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</si>
  <si>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</si>
  <si>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</si>
  <si>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</si>
  <si>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</si>
  <si>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</si>
  <si>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</si>
  <si>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</si>
  <si>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</si>
  <si>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</si>
  <si>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</si>
  <si>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</si>
  <si>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</si>
  <si>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</si>
  <si>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</si>
  <si>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</si>
  <si>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</si>
  <si>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</si>
  <si>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</si>
  <si>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</si>
  <si>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</si>
  <si>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</si>
  <si>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</si>
  <si>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</si>
  <si>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</si>
  <si>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</si>
  <si>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</si>
  <si>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</si>
  <si>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</si>
  <si>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</si>
  <si>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</si>
  <si>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</si>
  <si>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</si>
  <si>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</si>
  <si>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</si>
  <si>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</si>
  <si>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</si>
  <si>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</si>
  <si>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</si>
  <si>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</si>
  <si>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</si>
  <si>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</si>
  <si>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</si>
  <si>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</si>
  <si>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31 de Marzo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</si>
</sst>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0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19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 wrapText="1"/>
    </xf>
    <xf numFmtId="165" fontId="8" fillId="0" borderId="19" xfId="0" applyNumberFormat="1" applyFont="1" applyBorder="1" applyAlignment="1">
      <alignment horizontal="right" vertical="top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19" xfId="0" applyNumberFormat="1" applyFont="1" applyBorder="1" applyAlignment="1">
      <alignment horizontal="right" vertical="top" wrapText="1" readingOrder="1"/>
    </xf>
    <xf numFmtId="165" fontId="8" fillId="0" borderId="26" xfId="1" applyNumberFormat="1" applyFont="1" applyBorder="1" applyAlignment="1">
      <alignment horizontal="right" vertical="top" wrapText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26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5" fontId="2" fillId="0" borderId="25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2" fillId="0" borderId="26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7" fontId="7" fillId="0" borderId="26" xfId="0" applyNumberFormat="1" applyFont="1" applyBorder="1" applyAlignment="1">
      <alignment horizontal="right" vertical="top"/>
    </xf>
    <xf numFmtId="0" fontId="5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top" wrapText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95250</xdr:rowOff>
    </xdr:from>
    <xdr:to>
      <xdr:col>3</xdr:col>
      <xdr:colOff>666750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63</xdr:row>
      <xdr:rowOff>85725</xdr:rowOff>
    </xdr:from>
    <xdr:to>
      <xdr:col>3</xdr:col>
      <xdr:colOff>666750</xdr:colOff>
      <xdr:row>70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152399</xdr:colOff>
      <xdr:row>56</xdr:row>
      <xdr:rowOff>12891</xdr:rowOff>
    </xdr:from>
    <xdr:to>
      <xdr:col>6</xdr:col>
      <xdr:colOff>1019174</xdr:colOff>
      <xdr:row>61</xdr:row>
      <xdr:rowOff>183003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13576491"/>
          <a:ext cx="9344025" cy="11226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117</xdr:row>
      <xdr:rowOff>74544</xdr:rowOff>
    </xdr:from>
    <xdr:to>
      <xdr:col>3</xdr:col>
      <xdr:colOff>939662</xdr:colOff>
      <xdr:row>120</xdr:row>
      <xdr:rowOff>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F01F50D-DA7C-4DEE-814D-C4AC6B75530E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276226</xdr:colOff>
      <xdr:row>117</xdr:row>
      <xdr:rowOff>36442</xdr:rowOff>
    </xdr:from>
    <xdr:to>
      <xdr:col>1</xdr:col>
      <xdr:colOff>209550</xdr:colOff>
      <xdr:row>119</xdr:row>
      <xdr:rowOff>200025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3C86C04-5218-4775-9FD6-82B8C7D6D81F}"/>
            </a:ext>
          </a:extLst>
        </xdr:cNvPr>
        <xdr:cNvSpPr txBox="1"/>
      </xdr:nvSpPr>
      <xdr:spPr>
        <a:xfrm>
          <a:off x="276226" y="26525467"/>
          <a:ext cx="2695574" cy="54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817080</xdr:colOff>
      <xdr:row>117</xdr:row>
      <xdr:rowOff>144117</xdr:rowOff>
    </xdr:from>
    <xdr:to>
      <xdr:col>3</xdr:col>
      <xdr:colOff>694497</xdr:colOff>
      <xdr:row>117</xdr:row>
      <xdr:rowOff>144117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55AB7C7-2DB2-4B00-BD32-194526A96DE6}"/>
            </a:ext>
          </a:extLst>
        </xdr:cNvPr>
        <xdr:cNvCxnSpPr/>
      </xdr:nvCxnSpPr>
      <xdr:spPr>
        <a:xfrm>
          <a:off x="3579330" y="26633142"/>
          <a:ext cx="2163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117</xdr:row>
      <xdr:rowOff>153642</xdr:rowOff>
    </xdr:from>
    <xdr:to>
      <xdr:col>6</xdr:col>
      <xdr:colOff>523048</xdr:colOff>
      <xdr:row>117</xdr:row>
      <xdr:rowOff>153642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7122ED18-3FEF-437D-9FA0-0B60F48F09F9}"/>
            </a:ext>
          </a:extLst>
        </xdr:cNvPr>
        <xdr:cNvCxnSpPr/>
      </xdr:nvCxnSpPr>
      <xdr:spPr>
        <a:xfrm>
          <a:off x="6855102" y="26642667"/>
          <a:ext cx="21451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117</xdr:row>
      <xdr:rowOff>99392</xdr:rowOff>
    </xdr:from>
    <xdr:to>
      <xdr:col>6</xdr:col>
      <xdr:colOff>786846</xdr:colOff>
      <xdr:row>120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F4F5856-6D98-44EF-B024-92BD3F5C8B81}"/>
            </a:ext>
          </a:extLst>
        </xdr:cNvPr>
        <xdr:cNvSpPr txBox="1"/>
      </xdr:nvSpPr>
      <xdr:spPr>
        <a:xfrm>
          <a:off x="6572250" y="26588417"/>
          <a:ext cx="2691846" cy="6626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683730</xdr:colOff>
      <xdr:row>117</xdr:row>
      <xdr:rowOff>115542</xdr:rowOff>
    </xdr:from>
    <xdr:to>
      <xdr:col>0</xdr:col>
      <xdr:colOff>2475672</xdr:colOff>
      <xdr:row>117</xdr:row>
      <xdr:rowOff>115542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1117BC23-BDE2-4597-BEBB-E25F364CD6D2}"/>
            </a:ext>
          </a:extLst>
        </xdr:cNvPr>
        <xdr:cNvCxnSpPr/>
      </xdr:nvCxnSpPr>
      <xdr:spPr>
        <a:xfrm>
          <a:off x="683730" y="266045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120</xdr:row>
      <xdr:rowOff>104775</xdr:rowOff>
    </xdr:from>
    <xdr:to>
      <xdr:col>6</xdr:col>
      <xdr:colOff>942975</xdr:colOff>
      <xdr:row>126</xdr:row>
      <xdr:rowOff>84387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0DF178DA-9681-4A88-B097-E0C5C0848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8898850"/>
          <a:ext cx="9344025" cy="11226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121"/>
  <sheetViews>
    <sheetView tabSelected="1" view="pageBreakPreview" topLeftCell="A106" zoomScaleNormal="145" zoomScaleSheetLayoutView="100" workbookViewId="0">
      <selection activeCell="G117" sqref="G117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0" spans="1:7" ht="15" customHeight="1" x14ac:dyDescent="0.25">
      <c r="A10" s="56" t="s">
        <v>0</v>
      </c>
      <c r="B10" s="56"/>
      <c r="C10" s="56"/>
      <c r="D10" s="56"/>
      <c r="E10" s="56"/>
      <c r="F10" s="56"/>
      <c r="G10" s="56"/>
    </row>
    <row r="11" spans="1:7" ht="15" customHeight="1" x14ac:dyDescent="0.25">
      <c r="A11" s="56" t="s">
        <v>1</v>
      </c>
      <c r="B11" s="56"/>
      <c r="C11" s="56"/>
      <c r="D11" s="56"/>
      <c r="E11" s="56"/>
      <c r="F11" s="56"/>
      <c r="G11" s="56"/>
    </row>
    <row r="12" spans="1:7" x14ac:dyDescent="0.25">
      <c r="A12" s="54" t="s">
        <v>40</v>
      </c>
      <c r="B12" s="54"/>
      <c r="C12" s="54"/>
      <c r="D12" s="54"/>
      <c r="E12" s="54"/>
      <c r="F12" s="54"/>
      <c r="G12" s="54"/>
    </row>
    <row r="13" spans="1:7" ht="15" customHeight="1" x14ac:dyDescent="0.25">
      <c r="A13" s="55" t="s">
        <v>48</v>
      </c>
      <c r="B13" s="55"/>
      <c r="C13" s="55"/>
      <c r="D13" s="55"/>
      <c r="E13" s="55"/>
      <c r="F13" s="55"/>
      <c r="G13" s="55"/>
    </row>
    <row r="14" spans="1:7" ht="16.899999999999999" customHeight="1" thickBot="1" x14ac:dyDescent="0.3">
      <c r="B14" s="57"/>
      <c r="C14" s="57"/>
      <c r="D14" s="57"/>
      <c r="E14" s="57"/>
      <c r="F14" s="57"/>
      <c r="G14" s="57"/>
    </row>
    <row r="15" spans="1:7" ht="16.899999999999999" customHeight="1" x14ac:dyDescent="0.25">
      <c r="A15" s="58" t="s">
        <v>3</v>
      </c>
      <c r="B15" s="60" t="s">
        <v>2</v>
      </c>
      <c r="C15" s="61"/>
      <c r="D15" s="61"/>
      <c r="E15" s="61"/>
      <c r="F15" s="62"/>
      <c r="G15" s="63" t="s">
        <v>8</v>
      </c>
    </row>
    <row r="16" spans="1:7" ht="25.15" customHeight="1" x14ac:dyDescent="0.25">
      <c r="A16" s="59"/>
      <c r="B16" s="4" t="s">
        <v>4</v>
      </c>
      <c r="C16" s="4" t="s">
        <v>33</v>
      </c>
      <c r="D16" s="4" t="s">
        <v>5</v>
      </c>
      <c r="E16" s="4" t="s">
        <v>6</v>
      </c>
      <c r="F16" s="4" t="s">
        <v>7</v>
      </c>
      <c r="G16" s="64"/>
    </row>
    <row r="17" spans="1:7" ht="21.75" customHeight="1" x14ac:dyDescent="0.25">
      <c r="A17" s="5" t="s">
        <v>41</v>
      </c>
      <c r="B17" s="18">
        <f>+B18+B28+B37+B48</f>
        <v>970542513.48000014</v>
      </c>
      <c r="C17" s="18">
        <f>+C18+C28+C37+C48</f>
        <v>6861596.8299999991</v>
      </c>
      <c r="D17" s="18">
        <f t="shared" ref="D17:G17" si="0">+D18+D28+D37+D48</f>
        <v>977404110.30999994</v>
      </c>
      <c r="E17" s="18">
        <f t="shared" si="0"/>
        <v>332176182.11999995</v>
      </c>
      <c r="F17" s="18">
        <f t="shared" si="0"/>
        <v>223607066.91000003</v>
      </c>
      <c r="G17" s="28">
        <f t="shared" si="0"/>
        <v>645227928.18999982</v>
      </c>
    </row>
    <row r="18" spans="1:7" x14ac:dyDescent="0.25">
      <c r="A18" s="10" t="s">
        <v>42</v>
      </c>
      <c r="B18" s="44">
        <f>SUM(B19:B26)</f>
        <v>735278517.12000012</v>
      </c>
      <c r="C18" s="45">
        <f t="shared" ref="C18:F18" si="1">SUM(C19:C26)</f>
        <v>7139877.1999999993</v>
      </c>
      <c r="D18" s="45">
        <f t="shared" si="1"/>
        <v>742418394.31999993</v>
      </c>
      <c r="E18" s="45">
        <f t="shared" si="1"/>
        <v>279445270.44999999</v>
      </c>
      <c r="F18" s="45">
        <f t="shared" si="1"/>
        <v>173011567.16000003</v>
      </c>
      <c r="G18" s="46">
        <f>SUM(G19:G26)</f>
        <v>462973123.86999989</v>
      </c>
    </row>
    <row r="19" spans="1:7" x14ac:dyDescent="0.25">
      <c r="A19" s="7" t="s">
        <v>9</v>
      </c>
      <c r="B19" s="29">
        <v>296808561.20999998</v>
      </c>
      <c r="C19" s="30">
        <v>2628185.21</v>
      </c>
      <c r="D19" s="30">
        <f>+B19+C19</f>
        <v>299436746.41999996</v>
      </c>
      <c r="E19" s="30">
        <v>169391022.84</v>
      </c>
      <c r="F19" s="30">
        <v>67512454.659999996</v>
      </c>
      <c r="G19" s="40">
        <f>+D19-E19</f>
        <v>130045723.57999995</v>
      </c>
    </row>
    <row r="20" spans="1:7" x14ac:dyDescent="0.25">
      <c r="A20" s="7" t="s">
        <v>10</v>
      </c>
      <c r="B20" s="29">
        <v>0</v>
      </c>
      <c r="C20" s="30">
        <v>0</v>
      </c>
      <c r="D20" s="30">
        <f t="shared" ref="D20:D26" si="2">+B20+C20</f>
        <v>0</v>
      </c>
      <c r="E20" s="30">
        <v>0</v>
      </c>
      <c r="F20" s="30">
        <v>0</v>
      </c>
      <c r="G20" s="40">
        <f t="shared" ref="G20:G26" si="3">+D20-E20</f>
        <v>0</v>
      </c>
    </row>
    <row r="21" spans="1:7" ht="27" customHeight="1" x14ac:dyDescent="0.25">
      <c r="A21" s="7" t="s">
        <v>11</v>
      </c>
      <c r="B21" s="29">
        <v>22784003.870000001</v>
      </c>
      <c r="C21" s="30">
        <v>-78310.14</v>
      </c>
      <c r="D21" s="30">
        <f t="shared" si="2"/>
        <v>22705693.73</v>
      </c>
      <c r="E21" s="30">
        <v>4056481.98</v>
      </c>
      <c r="F21" s="30">
        <v>3878924.18</v>
      </c>
      <c r="G21" s="40">
        <f t="shared" si="3"/>
        <v>18649211.75</v>
      </c>
    </row>
    <row r="22" spans="1:7" x14ac:dyDescent="0.25">
      <c r="A22" s="7" t="s">
        <v>12</v>
      </c>
      <c r="B22" s="29">
        <v>0</v>
      </c>
      <c r="C22" s="30">
        <v>0</v>
      </c>
      <c r="D22" s="30">
        <f t="shared" si="2"/>
        <v>0</v>
      </c>
      <c r="E22" s="30">
        <v>0</v>
      </c>
      <c r="F22" s="30">
        <v>0</v>
      </c>
      <c r="G22" s="40">
        <f t="shared" si="3"/>
        <v>0</v>
      </c>
    </row>
    <row r="23" spans="1:7" x14ac:dyDescent="0.25">
      <c r="A23" s="7" t="s">
        <v>13</v>
      </c>
      <c r="B23" s="29">
        <v>97604201.909999996</v>
      </c>
      <c r="C23" s="30">
        <v>6350298.2999999998</v>
      </c>
      <c r="D23" s="30">
        <f t="shared" si="2"/>
        <v>103954500.20999999</v>
      </c>
      <c r="E23" s="30">
        <v>39781968.579999998</v>
      </c>
      <c r="F23" s="30">
        <v>36414445.460000001</v>
      </c>
      <c r="G23" s="40">
        <f t="shared" si="3"/>
        <v>64172531.629999995</v>
      </c>
    </row>
    <row r="24" spans="1:7" x14ac:dyDescent="0.25">
      <c r="A24" s="7" t="s">
        <v>14</v>
      </c>
      <c r="B24" s="29">
        <v>0</v>
      </c>
      <c r="C24" s="30">
        <v>0</v>
      </c>
      <c r="D24" s="30">
        <f t="shared" si="2"/>
        <v>0</v>
      </c>
      <c r="E24" s="30">
        <v>0</v>
      </c>
      <c r="F24" s="30">
        <v>0</v>
      </c>
      <c r="G24" s="40">
        <f t="shared" si="3"/>
        <v>0</v>
      </c>
    </row>
    <row r="25" spans="1:7" ht="27" customHeight="1" x14ac:dyDescent="0.25">
      <c r="A25" s="7" t="s">
        <v>15</v>
      </c>
      <c r="B25" s="29">
        <v>179912917.94999999</v>
      </c>
      <c r="C25" s="30">
        <v>-651686.21</v>
      </c>
      <c r="D25" s="30">
        <f t="shared" si="2"/>
        <v>179261231.73999998</v>
      </c>
      <c r="E25" s="30">
        <v>32964054.68</v>
      </c>
      <c r="F25" s="30">
        <v>32940587.02</v>
      </c>
      <c r="G25" s="40">
        <f t="shared" si="3"/>
        <v>146297177.05999997</v>
      </c>
    </row>
    <row r="26" spans="1:7" x14ac:dyDescent="0.25">
      <c r="A26" s="7" t="s">
        <v>16</v>
      </c>
      <c r="B26" s="29">
        <v>138168832.18000001</v>
      </c>
      <c r="C26" s="30">
        <v>-1108609.96</v>
      </c>
      <c r="D26" s="30">
        <f t="shared" si="2"/>
        <v>137060222.22</v>
      </c>
      <c r="E26" s="30">
        <v>33251742.370000001</v>
      </c>
      <c r="F26" s="30">
        <v>32265155.84</v>
      </c>
      <c r="G26" s="40">
        <f t="shared" si="3"/>
        <v>103808479.84999999</v>
      </c>
    </row>
    <row r="27" spans="1:7" x14ac:dyDescent="0.25">
      <c r="A27" s="6"/>
      <c r="B27" s="41"/>
      <c r="C27" s="42"/>
      <c r="D27" s="42"/>
      <c r="E27" s="42"/>
      <c r="F27" s="42"/>
      <c r="G27" s="43"/>
    </row>
    <row r="28" spans="1:7" ht="26.25" customHeight="1" x14ac:dyDescent="0.25">
      <c r="A28" s="6" t="s">
        <v>43</v>
      </c>
      <c r="B28" s="47">
        <f>SUM(B29:B35)</f>
        <v>230295713.93000001</v>
      </c>
      <c r="C28" s="48">
        <f t="shared" ref="C28:F28" si="4">SUM(C29:C35)</f>
        <v>-3372505.44</v>
      </c>
      <c r="D28" s="48">
        <f t="shared" si="4"/>
        <v>226923208.49000001</v>
      </c>
      <c r="E28" s="48">
        <f t="shared" si="4"/>
        <v>51860543.219999999</v>
      </c>
      <c r="F28" s="48">
        <f t="shared" si="4"/>
        <v>49725131.299999997</v>
      </c>
      <c r="G28" s="43">
        <f>SUM(G29:G35)</f>
        <v>175062665.27000001</v>
      </c>
    </row>
    <row r="29" spans="1:7" x14ac:dyDescent="0.25">
      <c r="A29" s="7" t="s">
        <v>17</v>
      </c>
      <c r="B29" s="29">
        <v>0</v>
      </c>
      <c r="C29" s="30">
        <v>0</v>
      </c>
      <c r="D29" s="30">
        <f t="shared" ref="D29:D35" si="5">+B29+C29</f>
        <v>0</v>
      </c>
      <c r="E29" s="30">
        <v>0</v>
      </c>
      <c r="F29" s="30">
        <v>0</v>
      </c>
      <c r="G29" s="40">
        <f t="shared" ref="G29:G35" si="6">+D29-E29</f>
        <v>0</v>
      </c>
    </row>
    <row r="30" spans="1:7" x14ac:dyDescent="0.25">
      <c r="A30" s="7" t="s">
        <v>18</v>
      </c>
      <c r="B30" s="29">
        <v>189360244.28999999</v>
      </c>
      <c r="C30" s="30">
        <v>-2146011.73</v>
      </c>
      <c r="D30" s="30">
        <f t="shared" si="5"/>
        <v>187214232.56</v>
      </c>
      <c r="E30" s="30">
        <v>41572625.009999998</v>
      </c>
      <c r="F30" s="30">
        <v>40302855.359999999</v>
      </c>
      <c r="G30" s="40">
        <f t="shared" si="6"/>
        <v>145641607.55000001</v>
      </c>
    </row>
    <row r="31" spans="1:7" x14ac:dyDescent="0.25">
      <c r="A31" s="7" t="s">
        <v>19</v>
      </c>
      <c r="B31" s="29">
        <v>13993592.720000001</v>
      </c>
      <c r="C31" s="30">
        <v>0</v>
      </c>
      <c r="D31" s="30">
        <f t="shared" si="5"/>
        <v>13993592.720000001</v>
      </c>
      <c r="E31" s="30">
        <v>2536226.13</v>
      </c>
      <c r="F31" s="30">
        <v>2515055.7799999998</v>
      </c>
      <c r="G31" s="40">
        <f t="shared" si="6"/>
        <v>11457366.59</v>
      </c>
    </row>
    <row r="32" spans="1:7" ht="24" customHeight="1" x14ac:dyDescent="0.25">
      <c r="A32" s="7" t="s">
        <v>20</v>
      </c>
      <c r="B32" s="29">
        <v>0</v>
      </c>
      <c r="C32" s="30">
        <v>0</v>
      </c>
      <c r="D32" s="30">
        <f t="shared" si="5"/>
        <v>0</v>
      </c>
      <c r="E32" s="30">
        <v>0</v>
      </c>
      <c r="F32" s="30">
        <v>0</v>
      </c>
      <c r="G32" s="40">
        <f t="shared" si="6"/>
        <v>0</v>
      </c>
    </row>
    <row r="33" spans="1:7" x14ac:dyDescent="0.25">
      <c r="A33" s="7" t="s">
        <v>21</v>
      </c>
      <c r="B33" s="29">
        <v>0</v>
      </c>
      <c r="C33" s="30">
        <v>0</v>
      </c>
      <c r="D33" s="30">
        <f t="shared" si="5"/>
        <v>0</v>
      </c>
      <c r="E33" s="30">
        <v>0</v>
      </c>
      <c r="F33" s="30">
        <v>0</v>
      </c>
      <c r="G33" s="40">
        <f t="shared" si="6"/>
        <v>0</v>
      </c>
    </row>
    <row r="34" spans="1:7" x14ac:dyDescent="0.25">
      <c r="A34" s="7" t="s">
        <v>22</v>
      </c>
      <c r="B34" s="29">
        <v>0</v>
      </c>
      <c r="C34" s="30">
        <v>0</v>
      </c>
      <c r="D34" s="30">
        <f t="shared" si="5"/>
        <v>0</v>
      </c>
      <c r="E34" s="30">
        <v>0</v>
      </c>
      <c r="F34" s="30">
        <v>0</v>
      </c>
      <c r="G34" s="40">
        <f t="shared" si="6"/>
        <v>0</v>
      </c>
    </row>
    <row r="35" spans="1:7" x14ac:dyDescent="0.25">
      <c r="A35" s="7" t="s">
        <v>23</v>
      </c>
      <c r="B35" s="29">
        <v>26941876.920000002</v>
      </c>
      <c r="C35" s="30">
        <v>-1226493.71</v>
      </c>
      <c r="D35" s="30">
        <f t="shared" si="5"/>
        <v>25715383.210000001</v>
      </c>
      <c r="E35" s="30">
        <v>7751692.0800000001</v>
      </c>
      <c r="F35" s="30">
        <v>6907220.1600000001</v>
      </c>
      <c r="G35" s="40">
        <f t="shared" si="6"/>
        <v>17963691.130000003</v>
      </c>
    </row>
    <row r="36" spans="1:7" x14ac:dyDescent="0.25">
      <c r="A36" s="6"/>
      <c r="B36" s="41"/>
      <c r="C36" s="42"/>
      <c r="D36" s="42"/>
      <c r="E36" s="42"/>
      <c r="F36" s="42"/>
      <c r="G36" s="43"/>
    </row>
    <row r="37" spans="1:7" ht="27" customHeight="1" x14ac:dyDescent="0.25">
      <c r="A37" s="6" t="s">
        <v>44</v>
      </c>
      <c r="B37" s="47">
        <f>SUM(B38:B46)</f>
        <v>4968282.43</v>
      </c>
      <c r="C37" s="48">
        <f t="shared" ref="C37:E37" si="7">SUM(C38:C46)</f>
        <v>-497179.93</v>
      </c>
      <c r="D37" s="48">
        <f t="shared" si="7"/>
        <v>4471102.5</v>
      </c>
      <c r="E37" s="48">
        <f t="shared" si="7"/>
        <v>870368.45</v>
      </c>
      <c r="F37" s="48">
        <f>SUM(F38:F46)</f>
        <v>870368.45</v>
      </c>
      <c r="G37" s="43">
        <f>SUM(G38:G46)</f>
        <v>3600734.05</v>
      </c>
    </row>
    <row r="38" spans="1:7" ht="24" x14ac:dyDescent="0.25">
      <c r="A38" s="7" t="s">
        <v>25</v>
      </c>
      <c r="B38" s="29">
        <v>4968282.43</v>
      </c>
      <c r="C38" s="30">
        <v>-497179.93</v>
      </c>
      <c r="D38" s="30">
        <f t="shared" ref="D38:D46" si="8">+B38+C38</f>
        <v>4471102.5</v>
      </c>
      <c r="E38" s="30">
        <v>870368.45</v>
      </c>
      <c r="F38" s="30">
        <v>870368.45</v>
      </c>
      <c r="G38" s="40">
        <f t="shared" ref="G38" si="9">+D38-E38</f>
        <v>3600734.05</v>
      </c>
    </row>
    <row r="39" spans="1:7" ht="24" x14ac:dyDescent="0.25">
      <c r="A39" s="7" t="s">
        <v>24</v>
      </c>
      <c r="B39" s="29">
        <v>0</v>
      </c>
      <c r="C39" s="30">
        <v>0</v>
      </c>
      <c r="D39" s="30">
        <f t="shared" si="8"/>
        <v>0</v>
      </c>
      <c r="E39" s="30">
        <f t="shared" ref="E39:E41" si="10">+C39+D39</f>
        <v>0</v>
      </c>
      <c r="F39" s="30">
        <f t="shared" ref="F39:F41" si="11">+D39+E39</f>
        <v>0</v>
      </c>
      <c r="G39" s="40">
        <f t="shared" ref="G39:G46" si="12">+D39-E39</f>
        <v>0</v>
      </c>
    </row>
    <row r="40" spans="1:7" x14ac:dyDescent="0.25">
      <c r="A40" s="7" t="s">
        <v>26</v>
      </c>
      <c r="B40" s="29">
        <v>0</v>
      </c>
      <c r="C40" s="30">
        <v>0</v>
      </c>
      <c r="D40" s="30">
        <f t="shared" si="8"/>
        <v>0</v>
      </c>
      <c r="E40" s="30">
        <f t="shared" si="10"/>
        <v>0</v>
      </c>
      <c r="F40" s="30">
        <f t="shared" si="11"/>
        <v>0</v>
      </c>
      <c r="G40" s="40">
        <f t="shared" si="12"/>
        <v>0</v>
      </c>
    </row>
    <row r="41" spans="1:7" ht="24" x14ac:dyDescent="0.25">
      <c r="A41" s="7" t="s">
        <v>27</v>
      </c>
      <c r="B41" s="29">
        <v>0</v>
      </c>
      <c r="C41" s="30">
        <v>0</v>
      </c>
      <c r="D41" s="30">
        <f t="shared" si="8"/>
        <v>0</v>
      </c>
      <c r="E41" s="30">
        <f t="shared" si="10"/>
        <v>0</v>
      </c>
      <c r="F41" s="30">
        <f t="shared" si="11"/>
        <v>0</v>
      </c>
      <c r="G41" s="40">
        <f t="shared" si="12"/>
        <v>0</v>
      </c>
    </row>
    <row r="42" spans="1:7" x14ac:dyDescent="0.25">
      <c r="A42" s="7" t="s">
        <v>28</v>
      </c>
      <c r="B42" s="29">
        <v>0</v>
      </c>
      <c r="C42" s="30">
        <v>0</v>
      </c>
      <c r="D42" s="30">
        <f t="shared" si="8"/>
        <v>0</v>
      </c>
      <c r="E42" s="30">
        <v>0</v>
      </c>
      <c r="F42" s="30">
        <v>0</v>
      </c>
      <c r="G42" s="40">
        <f t="shared" si="12"/>
        <v>0</v>
      </c>
    </row>
    <row r="43" spans="1:7" x14ac:dyDescent="0.25">
      <c r="A43" s="7" t="s">
        <v>29</v>
      </c>
      <c r="B43" s="29">
        <v>0</v>
      </c>
      <c r="C43" s="30">
        <v>0</v>
      </c>
      <c r="D43" s="30">
        <f t="shared" si="8"/>
        <v>0</v>
      </c>
      <c r="E43" s="30">
        <f t="shared" ref="E43:E45" si="13">+C43+D43</f>
        <v>0</v>
      </c>
      <c r="F43" s="30">
        <f t="shared" ref="F43:F45" si="14">+D43+E43</f>
        <v>0</v>
      </c>
      <c r="G43" s="40">
        <f t="shared" si="12"/>
        <v>0</v>
      </c>
    </row>
    <row r="44" spans="1:7" x14ac:dyDescent="0.25">
      <c r="A44" s="7" t="s">
        <v>30</v>
      </c>
      <c r="B44" s="29">
        <v>0</v>
      </c>
      <c r="C44" s="30">
        <v>0</v>
      </c>
      <c r="D44" s="30">
        <f t="shared" si="8"/>
        <v>0</v>
      </c>
      <c r="E44" s="30">
        <f t="shared" si="13"/>
        <v>0</v>
      </c>
      <c r="F44" s="30">
        <f t="shared" si="14"/>
        <v>0</v>
      </c>
      <c r="G44" s="40">
        <f t="shared" si="12"/>
        <v>0</v>
      </c>
    </row>
    <row r="45" spans="1:7" x14ac:dyDescent="0.25">
      <c r="A45" s="7" t="s">
        <v>31</v>
      </c>
      <c r="B45" s="29">
        <v>0</v>
      </c>
      <c r="C45" s="30">
        <v>0</v>
      </c>
      <c r="D45" s="30">
        <f t="shared" si="8"/>
        <v>0</v>
      </c>
      <c r="E45" s="30">
        <f t="shared" si="13"/>
        <v>0</v>
      </c>
      <c r="F45" s="30">
        <f t="shared" si="14"/>
        <v>0</v>
      </c>
      <c r="G45" s="40">
        <f t="shared" si="12"/>
        <v>0</v>
      </c>
    </row>
    <row r="46" spans="1:7" ht="24" x14ac:dyDescent="0.25">
      <c r="A46" s="7" t="s">
        <v>32</v>
      </c>
      <c r="B46" s="29">
        <v>0</v>
      </c>
      <c r="C46" s="30">
        <v>0</v>
      </c>
      <c r="D46" s="30">
        <f t="shared" si="8"/>
        <v>0</v>
      </c>
      <c r="E46" s="30">
        <v>0</v>
      </c>
      <c r="F46" s="30">
        <v>0</v>
      </c>
      <c r="G46" s="40">
        <f t="shared" si="12"/>
        <v>0</v>
      </c>
    </row>
    <row r="47" spans="1:7" x14ac:dyDescent="0.25">
      <c r="A47" s="8"/>
      <c r="B47" s="29"/>
      <c r="C47" s="30"/>
      <c r="D47" s="30"/>
      <c r="E47" s="30"/>
      <c r="F47" s="30"/>
      <c r="G47" s="40"/>
    </row>
    <row r="48" spans="1:7" ht="28.5" customHeight="1" x14ac:dyDescent="0.25">
      <c r="A48" s="6" t="s">
        <v>45</v>
      </c>
      <c r="B48" s="41">
        <f>SUM(B49:B52)</f>
        <v>0</v>
      </c>
      <c r="C48" s="42">
        <f t="shared" ref="C48:F48" si="15">SUM(C49:C52)</f>
        <v>3591405</v>
      </c>
      <c r="D48" s="42">
        <f t="shared" si="15"/>
        <v>3591405</v>
      </c>
      <c r="E48" s="42">
        <f t="shared" si="15"/>
        <v>0</v>
      </c>
      <c r="F48" s="42">
        <f t="shared" si="15"/>
        <v>0</v>
      </c>
      <c r="G48" s="43">
        <f>SUM(G49:G52)</f>
        <v>3591405</v>
      </c>
    </row>
    <row r="49" spans="1:7" ht="25.9" customHeight="1" x14ac:dyDescent="0.25">
      <c r="A49" s="7" t="s">
        <v>34</v>
      </c>
      <c r="B49" s="36">
        <v>0</v>
      </c>
      <c r="C49" s="35">
        <v>0</v>
      </c>
      <c r="D49" s="35">
        <f>+B49+C49</f>
        <v>0</v>
      </c>
      <c r="E49" s="35">
        <v>0</v>
      </c>
      <c r="F49" s="35">
        <v>0</v>
      </c>
      <c r="G49" s="49">
        <f>+D49-E49</f>
        <v>0</v>
      </c>
    </row>
    <row r="50" spans="1:7" ht="36.6" customHeight="1" x14ac:dyDescent="0.25">
      <c r="A50" s="7" t="s">
        <v>35</v>
      </c>
      <c r="B50" s="36">
        <v>0</v>
      </c>
      <c r="C50" s="35">
        <v>3591405</v>
      </c>
      <c r="D50" s="35">
        <f t="shared" ref="D50:D52" si="16">+B50+C50</f>
        <v>3591405</v>
      </c>
      <c r="E50" s="35">
        <v>0</v>
      </c>
      <c r="F50" s="35">
        <v>0</v>
      </c>
      <c r="G50" s="49">
        <f t="shared" ref="G50:G52" si="17">+D50-E50</f>
        <v>3591405</v>
      </c>
    </row>
    <row r="51" spans="1:7" x14ac:dyDescent="0.25">
      <c r="A51" s="7" t="s">
        <v>36</v>
      </c>
      <c r="B51" s="36">
        <v>0</v>
      </c>
      <c r="C51" s="35">
        <v>0</v>
      </c>
      <c r="D51" s="35">
        <f t="shared" si="16"/>
        <v>0</v>
      </c>
      <c r="E51" s="35">
        <v>0</v>
      </c>
      <c r="F51" s="35">
        <v>0</v>
      </c>
      <c r="G51" s="49">
        <f t="shared" si="17"/>
        <v>0</v>
      </c>
    </row>
    <row r="52" spans="1:7" ht="26.25" customHeight="1" thickBot="1" x14ac:dyDescent="0.3">
      <c r="A52" s="9" t="s">
        <v>37</v>
      </c>
      <c r="B52" s="50">
        <v>0</v>
      </c>
      <c r="C52" s="51">
        <v>0</v>
      </c>
      <c r="D52" s="51">
        <f t="shared" si="16"/>
        <v>0</v>
      </c>
      <c r="E52" s="51">
        <v>0</v>
      </c>
      <c r="F52" s="51">
        <v>0</v>
      </c>
      <c r="G52" s="52">
        <f t="shared" si="17"/>
        <v>0</v>
      </c>
    </row>
    <row r="53" spans="1:7" x14ac:dyDescent="0.25">
      <c r="A53" s="11"/>
      <c r="B53" s="1"/>
      <c r="C53" s="1"/>
      <c r="D53" s="1"/>
      <c r="E53" s="2"/>
      <c r="F53" s="2"/>
    </row>
    <row r="56" spans="1:7" x14ac:dyDescent="0.25">
      <c r="G56" s="3" t="s">
        <v>38</v>
      </c>
    </row>
    <row r="72" spans="1:7" x14ac:dyDescent="0.25">
      <c r="G72" s="1"/>
    </row>
    <row r="73" spans="1:7" ht="15" customHeight="1" x14ac:dyDescent="0.25">
      <c r="A73" s="56" t="s">
        <v>0</v>
      </c>
      <c r="B73" s="56"/>
      <c r="C73" s="56"/>
      <c r="D73" s="56"/>
      <c r="E73" s="56"/>
      <c r="F73" s="56"/>
      <c r="G73" s="56"/>
    </row>
    <row r="74" spans="1:7" ht="15" customHeight="1" x14ac:dyDescent="0.25">
      <c r="A74" s="56" t="s">
        <v>1</v>
      </c>
      <c r="B74" s="56"/>
      <c r="C74" s="56"/>
      <c r="D74" s="56"/>
      <c r="E74" s="56"/>
      <c r="F74" s="56"/>
      <c r="G74" s="56"/>
    </row>
    <row r="75" spans="1:7" x14ac:dyDescent="0.25">
      <c r="A75" s="54" t="s">
        <v>40</v>
      </c>
      <c r="B75" s="54"/>
      <c r="C75" s="54"/>
      <c r="D75" s="54"/>
      <c r="E75" s="54"/>
      <c r="F75" s="54"/>
      <c r="G75" s="54"/>
    </row>
    <row r="76" spans="1:7" ht="15" customHeight="1" x14ac:dyDescent="0.25">
      <c r="A76" s="55" t="s">
        <v>48</v>
      </c>
      <c r="B76" s="55"/>
      <c r="C76" s="55"/>
      <c r="D76" s="55"/>
      <c r="E76" s="55"/>
      <c r="F76" s="55"/>
      <c r="G76" s="55"/>
    </row>
    <row r="77" spans="1:7" ht="15.75" thickBot="1" x14ac:dyDescent="0.3"/>
    <row r="78" spans="1:7" x14ac:dyDescent="0.25">
      <c r="A78" s="58" t="s">
        <v>3</v>
      </c>
      <c r="B78" s="60" t="s">
        <v>2</v>
      </c>
      <c r="C78" s="61"/>
      <c r="D78" s="61"/>
      <c r="E78" s="61"/>
      <c r="F78" s="62"/>
      <c r="G78" s="63" t="s">
        <v>8</v>
      </c>
    </row>
    <row r="79" spans="1:7" ht="24" x14ac:dyDescent="0.25">
      <c r="A79" s="59"/>
      <c r="B79" s="4" t="s">
        <v>4</v>
      </c>
      <c r="C79" s="4" t="s">
        <v>33</v>
      </c>
      <c r="D79" s="4" t="s">
        <v>5</v>
      </c>
      <c r="E79" s="4" t="s">
        <v>6</v>
      </c>
      <c r="F79" s="4" t="s">
        <v>7</v>
      </c>
      <c r="G79" s="64"/>
    </row>
    <row r="80" spans="1:7" x14ac:dyDescent="0.25">
      <c r="A80" s="5" t="s">
        <v>46</v>
      </c>
      <c r="B80" s="18">
        <f>+B81+B90+B99+B109</f>
        <v>129457486.52</v>
      </c>
      <c r="C80" s="18">
        <f t="shared" ref="C80:F80" si="18">+C81+C90+C99+C109</f>
        <v>-6084216</v>
      </c>
      <c r="D80" s="18">
        <f t="shared" si="18"/>
        <v>123373270.52</v>
      </c>
      <c r="E80" s="18">
        <f>+E81+E90+E99+E109</f>
        <v>24478170.700000003</v>
      </c>
      <c r="F80" s="18">
        <f t="shared" si="18"/>
        <v>23689551.240000002</v>
      </c>
      <c r="G80" s="19">
        <f>+G81+G90+G99+G109</f>
        <v>98895099.819999993</v>
      </c>
    </row>
    <row r="81" spans="1:7" x14ac:dyDescent="0.25">
      <c r="A81" s="10" t="s">
        <v>42</v>
      </c>
      <c r="B81" s="22">
        <f>SUM(B82:B89)</f>
        <v>129457486.52</v>
      </c>
      <c r="C81" s="23">
        <f>SUM(C82:C89)</f>
        <v>-6084216</v>
      </c>
      <c r="D81" s="23">
        <f t="shared" ref="D81:E81" si="19">SUM(D82:D89)</f>
        <v>123373270.52</v>
      </c>
      <c r="E81" s="23">
        <f t="shared" si="19"/>
        <v>24478170.700000003</v>
      </c>
      <c r="F81" s="22">
        <f>SUM(F82:F89)</f>
        <v>23689551.240000002</v>
      </c>
      <c r="G81" s="20">
        <f>SUM(D81-E81)</f>
        <v>98895099.819999993</v>
      </c>
    </row>
    <row r="82" spans="1:7" x14ac:dyDescent="0.25">
      <c r="A82" s="7" t="s">
        <v>9</v>
      </c>
      <c r="B82" s="29">
        <v>0</v>
      </c>
      <c r="C82" s="30">
        <v>0</v>
      </c>
      <c r="D82" s="30">
        <v>0</v>
      </c>
      <c r="E82" s="30">
        <v>0</v>
      </c>
      <c r="F82" s="29">
        <v>0</v>
      </c>
      <c r="G82" s="30">
        <f t="shared" ref="G82:G113" si="20">SUM(D82-E82)</f>
        <v>0</v>
      </c>
    </row>
    <row r="83" spans="1:7" x14ac:dyDescent="0.25">
      <c r="A83" s="7" t="s">
        <v>10</v>
      </c>
      <c r="B83" s="29">
        <v>0</v>
      </c>
      <c r="C83" s="30">
        <v>0</v>
      </c>
      <c r="D83" s="30">
        <v>0</v>
      </c>
      <c r="E83" s="30">
        <v>0</v>
      </c>
      <c r="F83" s="29">
        <v>0</v>
      </c>
      <c r="G83" s="30">
        <f t="shared" si="20"/>
        <v>0</v>
      </c>
    </row>
    <row r="84" spans="1:7" ht="24" x14ac:dyDescent="0.25">
      <c r="A84" s="7" t="s">
        <v>11</v>
      </c>
      <c r="B84" s="29">
        <v>0</v>
      </c>
      <c r="C84" s="30">
        <v>0</v>
      </c>
      <c r="D84" s="30">
        <v>0</v>
      </c>
      <c r="E84" s="30">
        <v>0</v>
      </c>
      <c r="F84" s="29">
        <v>0</v>
      </c>
      <c r="G84" s="30">
        <f t="shared" si="20"/>
        <v>0</v>
      </c>
    </row>
    <row r="85" spans="1:7" x14ac:dyDescent="0.25">
      <c r="A85" s="7" t="s">
        <v>12</v>
      </c>
      <c r="B85" s="29">
        <v>0</v>
      </c>
      <c r="C85" s="30">
        <v>0</v>
      </c>
      <c r="D85" s="30">
        <v>0</v>
      </c>
      <c r="E85" s="30">
        <v>0</v>
      </c>
      <c r="F85" s="29">
        <v>0</v>
      </c>
      <c r="G85" s="30">
        <f t="shared" si="20"/>
        <v>0</v>
      </c>
    </row>
    <row r="86" spans="1:7" x14ac:dyDescent="0.25">
      <c r="A86" s="7" t="s">
        <v>13</v>
      </c>
      <c r="B86" s="31">
        <v>72906086.519999996</v>
      </c>
      <c r="C86" s="53">
        <v>-5844216</v>
      </c>
      <c r="D86" s="33">
        <f>+C86+B86</f>
        <v>67061870.519999996</v>
      </c>
      <c r="E86" s="32">
        <v>7089664.2400000002</v>
      </c>
      <c r="F86" s="31">
        <v>7089664.2400000002</v>
      </c>
      <c r="G86" s="30">
        <f t="shared" si="20"/>
        <v>59972206.279999994</v>
      </c>
    </row>
    <row r="87" spans="1:7" x14ac:dyDescent="0.25">
      <c r="A87" s="7" t="s">
        <v>14</v>
      </c>
      <c r="B87" s="29">
        <v>0</v>
      </c>
      <c r="C87" s="30">
        <v>0</v>
      </c>
      <c r="D87" s="30">
        <v>0</v>
      </c>
      <c r="E87" s="30">
        <v>0</v>
      </c>
      <c r="F87" s="29">
        <v>0</v>
      </c>
      <c r="G87" s="30">
        <f t="shared" si="20"/>
        <v>0</v>
      </c>
    </row>
    <row r="88" spans="1:7" ht="24" x14ac:dyDescent="0.25">
      <c r="A88" s="7" t="s">
        <v>15</v>
      </c>
      <c r="B88" s="34">
        <v>56251400</v>
      </c>
      <c r="C88" s="32">
        <v>60000</v>
      </c>
      <c r="D88" s="32">
        <f>+B88+C88</f>
        <v>56311400</v>
      </c>
      <c r="E88" s="35">
        <v>17388506.460000001</v>
      </c>
      <c r="F88" s="36">
        <v>16599887</v>
      </c>
      <c r="G88" s="30">
        <f t="shared" si="20"/>
        <v>38922893.539999999</v>
      </c>
    </row>
    <row r="89" spans="1:7" x14ac:dyDescent="0.25">
      <c r="A89" s="7" t="s">
        <v>16</v>
      </c>
      <c r="B89" s="29">
        <v>300000</v>
      </c>
      <c r="C89" s="37">
        <v>-300000</v>
      </c>
      <c r="D89" s="32">
        <f>+B89+C89</f>
        <v>0</v>
      </c>
      <c r="E89" s="30">
        <v>0</v>
      </c>
      <c r="F89" s="29">
        <v>0</v>
      </c>
      <c r="G89" s="30">
        <f t="shared" si="20"/>
        <v>0</v>
      </c>
    </row>
    <row r="90" spans="1:7" ht="27.75" customHeight="1" x14ac:dyDescent="0.25">
      <c r="A90" s="6" t="s">
        <v>43</v>
      </c>
      <c r="B90" s="25">
        <f>SUM(B91:B97)</f>
        <v>0</v>
      </c>
      <c r="C90" s="26">
        <f t="shared" ref="C90:F90" si="21">SUM(C91:C97)</f>
        <v>0</v>
      </c>
      <c r="D90" s="26">
        <f t="shared" si="21"/>
        <v>0</v>
      </c>
      <c r="E90" s="26">
        <f t="shared" si="21"/>
        <v>0</v>
      </c>
      <c r="F90" s="25">
        <f t="shared" si="21"/>
        <v>0</v>
      </c>
      <c r="G90" s="21">
        <f t="shared" si="20"/>
        <v>0</v>
      </c>
    </row>
    <row r="91" spans="1:7" x14ac:dyDescent="0.25">
      <c r="A91" s="7" t="s">
        <v>17</v>
      </c>
      <c r="B91" s="24">
        <v>0</v>
      </c>
      <c r="C91" s="16">
        <v>0</v>
      </c>
      <c r="D91" s="16">
        <v>0</v>
      </c>
      <c r="E91" s="16">
        <v>0</v>
      </c>
      <c r="F91" s="24">
        <v>0</v>
      </c>
      <c r="G91" s="16">
        <f t="shared" si="20"/>
        <v>0</v>
      </c>
    </row>
    <row r="92" spans="1:7" x14ac:dyDescent="0.25">
      <c r="A92" s="7" t="s">
        <v>18</v>
      </c>
      <c r="B92" s="24">
        <v>0</v>
      </c>
      <c r="C92" s="16">
        <v>0</v>
      </c>
      <c r="D92" s="16">
        <f>+B92+C92</f>
        <v>0</v>
      </c>
      <c r="E92" s="16">
        <v>0</v>
      </c>
      <c r="F92" s="24">
        <v>0</v>
      </c>
      <c r="G92" s="16">
        <f t="shared" si="20"/>
        <v>0</v>
      </c>
    </row>
    <row r="93" spans="1:7" x14ac:dyDescent="0.25">
      <c r="A93" s="7" t="s">
        <v>19</v>
      </c>
      <c r="B93" s="24">
        <v>0</v>
      </c>
      <c r="C93" s="16">
        <v>0</v>
      </c>
      <c r="D93" s="16">
        <v>0</v>
      </c>
      <c r="E93" s="16">
        <v>0</v>
      </c>
      <c r="F93" s="24">
        <v>0</v>
      </c>
      <c r="G93" s="16">
        <f t="shared" si="20"/>
        <v>0</v>
      </c>
    </row>
    <row r="94" spans="1:7" ht="24" x14ac:dyDescent="0.25">
      <c r="A94" s="7" t="s">
        <v>20</v>
      </c>
      <c r="B94" s="24">
        <v>0</v>
      </c>
      <c r="C94" s="16">
        <v>0</v>
      </c>
      <c r="D94" s="16">
        <v>0</v>
      </c>
      <c r="E94" s="16">
        <v>0</v>
      </c>
      <c r="F94" s="24">
        <v>0</v>
      </c>
      <c r="G94" s="16">
        <f t="shared" si="20"/>
        <v>0</v>
      </c>
    </row>
    <row r="95" spans="1:7" x14ac:dyDescent="0.25">
      <c r="A95" s="7" t="s">
        <v>21</v>
      </c>
      <c r="B95" s="24">
        <v>0</v>
      </c>
      <c r="C95" s="16">
        <v>0</v>
      </c>
      <c r="D95" s="16">
        <v>0</v>
      </c>
      <c r="E95" s="16">
        <v>0</v>
      </c>
      <c r="F95" s="24">
        <v>0</v>
      </c>
      <c r="G95" s="16">
        <f t="shared" si="20"/>
        <v>0</v>
      </c>
    </row>
    <row r="96" spans="1:7" x14ac:dyDescent="0.25">
      <c r="A96" s="7" t="s">
        <v>22</v>
      </c>
      <c r="B96" s="24">
        <v>0</v>
      </c>
      <c r="C96" s="16">
        <v>0</v>
      </c>
      <c r="D96" s="16">
        <v>0</v>
      </c>
      <c r="E96" s="16">
        <v>0</v>
      </c>
      <c r="F96" s="24">
        <v>0</v>
      </c>
      <c r="G96" s="16">
        <f t="shared" si="20"/>
        <v>0</v>
      </c>
    </row>
    <row r="97" spans="1:7" x14ac:dyDescent="0.25">
      <c r="A97" s="7" t="s">
        <v>23</v>
      </c>
      <c r="B97" s="24">
        <v>0</v>
      </c>
      <c r="C97" s="16">
        <v>0</v>
      </c>
      <c r="D97" s="16">
        <v>0</v>
      </c>
      <c r="E97" s="16">
        <v>0</v>
      </c>
      <c r="F97" s="24">
        <v>0</v>
      </c>
      <c r="G97" s="16">
        <f t="shared" si="20"/>
        <v>0</v>
      </c>
    </row>
    <row r="98" spans="1:7" x14ac:dyDescent="0.25">
      <c r="A98" s="7"/>
      <c r="B98" s="24"/>
      <c r="C98" s="16"/>
      <c r="D98" s="16"/>
      <c r="E98" s="16"/>
      <c r="F98" s="24"/>
      <c r="G98" s="16">
        <f t="shared" si="20"/>
        <v>0</v>
      </c>
    </row>
    <row r="99" spans="1:7" ht="30" customHeight="1" x14ac:dyDescent="0.25">
      <c r="A99" s="6" t="s">
        <v>44</v>
      </c>
      <c r="B99" s="25">
        <f>SUM(B100:B108)</f>
        <v>0</v>
      </c>
      <c r="C99" s="26">
        <f t="shared" ref="C99:F99" si="22">SUM(C100:C108)</f>
        <v>0</v>
      </c>
      <c r="D99" s="26">
        <f t="shared" si="22"/>
        <v>0</v>
      </c>
      <c r="E99" s="26">
        <f t="shared" si="22"/>
        <v>0</v>
      </c>
      <c r="F99" s="25">
        <f t="shared" si="22"/>
        <v>0</v>
      </c>
      <c r="G99" s="21">
        <f t="shared" si="20"/>
        <v>0</v>
      </c>
    </row>
    <row r="100" spans="1:7" ht="24" x14ac:dyDescent="0.25">
      <c r="A100" s="7" t="s">
        <v>25</v>
      </c>
      <c r="B100" s="24">
        <v>0</v>
      </c>
      <c r="C100" s="16">
        <v>0</v>
      </c>
      <c r="D100" s="16">
        <v>0</v>
      </c>
      <c r="E100" s="16">
        <v>0</v>
      </c>
      <c r="F100" s="24">
        <v>0</v>
      </c>
      <c r="G100" s="16">
        <f t="shared" si="20"/>
        <v>0</v>
      </c>
    </row>
    <row r="101" spans="1:7" ht="24" x14ac:dyDescent="0.25">
      <c r="A101" s="7" t="s">
        <v>24</v>
      </c>
      <c r="B101" s="24">
        <v>0</v>
      </c>
      <c r="C101" s="16">
        <v>0</v>
      </c>
      <c r="D101" s="16">
        <v>0</v>
      </c>
      <c r="E101" s="16">
        <v>0</v>
      </c>
      <c r="F101" s="24">
        <v>0</v>
      </c>
      <c r="G101" s="16">
        <f t="shared" si="20"/>
        <v>0</v>
      </c>
    </row>
    <row r="102" spans="1:7" x14ac:dyDescent="0.25">
      <c r="A102" s="7" t="s">
        <v>26</v>
      </c>
      <c r="B102" s="24">
        <v>0</v>
      </c>
      <c r="C102" s="16">
        <v>0</v>
      </c>
      <c r="D102" s="16">
        <v>0</v>
      </c>
      <c r="E102" s="16">
        <v>0</v>
      </c>
      <c r="F102" s="24">
        <v>0</v>
      </c>
      <c r="G102" s="16">
        <f t="shared" si="20"/>
        <v>0</v>
      </c>
    </row>
    <row r="103" spans="1:7" ht="24" x14ac:dyDescent="0.25">
      <c r="A103" s="7" t="s">
        <v>27</v>
      </c>
      <c r="B103" s="24">
        <v>0</v>
      </c>
      <c r="C103" s="16">
        <v>0</v>
      </c>
      <c r="D103" s="16">
        <v>0</v>
      </c>
      <c r="E103" s="16">
        <v>0</v>
      </c>
      <c r="F103" s="24">
        <v>0</v>
      </c>
      <c r="G103" s="16">
        <f t="shared" si="20"/>
        <v>0</v>
      </c>
    </row>
    <row r="104" spans="1:7" x14ac:dyDescent="0.25">
      <c r="A104" s="7" t="s">
        <v>28</v>
      </c>
      <c r="B104" s="24">
        <v>0</v>
      </c>
      <c r="C104" s="16">
        <v>0</v>
      </c>
      <c r="D104" s="16">
        <v>0</v>
      </c>
      <c r="E104" s="16">
        <v>0</v>
      </c>
      <c r="F104" s="24">
        <v>0</v>
      </c>
      <c r="G104" s="16">
        <f t="shared" si="20"/>
        <v>0</v>
      </c>
    </row>
    <row r="105" spans="1:7" x14ac:dyDescent="0.25">
      <c r="A105" s="7" t="s">
        <v>29</v>
      </c>
      <c r="B105" s="24">
        <v>0</v>
      </c>
      <c r="C105" s="16">
        <v>0</v>
      </c>
      <c r="D105" s="16">
        <v>0</v>
      </c>
      <c r="E105" s="16">
        <v>0</v>
      </c>
      <c r="F105" s="24">
        <v>0</v>
      </c>
      <c r="G105" s="16">
        <f t="shared" si="20"/>
        <v>0</v>
      </c>
    </row>
    <row r="106" spans="1:7" x14ac:dyDescent="0.25">
      <c r="A106" s="7" t="s">
        <v>30</v>
      </c>
      <c r="B106" s="24">
        <v>0</v>
      </c>
      <c r="C106" s="16">
        <v>0</v>
      </c>
      <c r="D106" s="16">
        <v>0</v>
      </c>
      <c r="E106" s="16">
        <v>0</v>
      </c>
      <c r="F106" s="24">
        <v>0</v>
      </c>
      <c r="G106" s="16">
        <f t="shared" si="20"/>
        <v>0</v>
      </c>
    </row>
    <row r="107" spans="1:7" x14ac:dyDescent="0.25">
      <c r="A107" s="7" t="s">
        <v>31</v>
      </c>
      <c r="B107" s="24">
        <v>0</v>
      </c>
      <c r="C107" s="16">
        <v>0</v>
      </c>
      <c r="D107" s="16">
        <v>0</v>
      </c>
      <c r="E107" s="16">
        <v>0</v>
      </c>
      <c r="F107" s="24">
        <v>0</v>
      </c>
      <c r="G107" s="16">
        <f t="shared" si="20"/>
        <v>0</v>
      </c>
    </row>
    <row r="108" spans="1:7" ht="24" x14ac:dyDescent="0.25">
      <c r="A108" s="7" t="s">
        <v>32</v>
      </c>
      <c r="B108" s="24">
        <v>0</v>
      </c>
      <c r="C108" s="16">
        <v>0</v>
      </c>
      <c r="D108" s="16">
        <v>0</v>
      </c>
      <c r="E108" s="16">
        <v>0</v>
      </c>
      <c r="F108" s="24">
        <v>0</v>
      </c>
      <c r="G108" s="16">
        <f t="shared" si="20"/>
        <v>0</v>
      </c>
    </row>
    <row r="109" spans="1:7" ht="29.25" customHeight="1" x14ac:dyDescent="0.25">
      <c r="A109" s="6" t="s">
        <v>45</v>
      </c>
      <c r="B109" s="27">
        <f>SUM(B110:B113)</f>
        <v>0</v>
      </c>
      <c r="C109" s="21">
        <f t="shared" ref="C109:F109" si="23">SUM(C110:C113)</f>
        <v>0</v>
      </c>
      <c r="D109" s="21">
        <f t="shared" si="23"/>
        <v>0</v>
      </c>
      <c r="E109" s="21">
        <f t="shared" si="23"/>
        <v>0</v>
      </c>
      <c r="F109" s="27">
        <f t="shared" si="23"/>
        <v>0</v>
      </c>
      <c r="G109" s="21">
        <f t="shared" si="20"/>
        <v>0</v>
      </c>
    </row>
    <row r="110" spans="1:7" ht="24" x14ac:dyDescent="0.25">
      <c r="A110" s="7" t="s">
        <v>34</v>
      </c>
      <c r="B110" s="36">
        <v>0</v>
      </c>
      <c r="C110" s="35">
        <v>0</v>
      </c>
      <c r="D110" s="35">
        <v>0</v>
      </c>
      <c r="E110" s="35">
        <v>0</v>
      </c>
      <c r="F110" s="36">
        <v>0</v>
      </c>
      <c r="G110" s="30">
        <f t="shared" si="20"/>
        <v>0</v>
      </c>
    </row>
    <row r="111" spans="1:7" ht="36" x14ac:dyDescent="0.25">
      <c r="A111" s="7" t="s">
        <v>35</v>
      </c>
      <c r="B111" s="36">
        <v>0</v>
      </c>
      <c r="C111" s="35">
        <v>0</v>
      </c>
      <c r="D111" s="35">
        <f>B111+C111</f>
        <v>0</v>
      </c>
      <c r="E111" s="35">
        <v>0</v>
      </c>
      <c r="F111" s="36">
        <v>0</v>
      </c>
      <c r="G111" s="30">
        <f t="shared" si="20"/>
        <v>0</v>
      </c>
    </row>
    <row r="112" spans="1:7" x14ac:dyDescent="0.25">
      <c r="A112" s="7" t="s">
        <v>36</v>
      </c>
      <c r="B112" s="36">
        <v>0</v>
      </c>
      <c r="C112" s="35">
        <v>0</v>
      </c>
      <c r="D112" s="35">
        <v>0</v>
      </c>
      <c r="E112" s="35">
        <v>0</v>
      </c>
      <c r="F112" s="36">
        <v>0</v>
      </c>
      <c r="G112" s="30">
        <f t="shared" si="20"/>
        <v>0</v>
      </c>
    </row>
    <row r="113" spans="1:7" ht="24" x14ac:dyDescent="0.25">
      <c r="A113" s="12" t="s">
        <v>37</v>
      </c>
      <c r="B113" s="38">
        <v>0</v>
      </c>
      <c r="C113" s="35">
        <v>0</v>
      </c>
      <c r="D113" s="35">
        <v>0</v>
      </c>
      <c r="E113" s="35">
        <v>0</v>
      </c>
      <c r="F113" s="36">
        <v>0</v>
      </c>
      <c r="G113" s="39">
        <f t="shared" si="20"/>
        <v>0</v>
      </c>
    </row>
    <row r="114" spans="1:7" ht="24" customHeight="1" thickBot="1" x14ac:dyDescent="0.3">
      <c r="A114" s="13" t="s">
        <v>39</v>
      </c>
      <c r="B114" s="14">
        <f t="shared" ref="B114:G114" si="24">+B80+B17</f>
        <v>1100000000.0000002</v>
      </c>
      <c r="C114" s="14">
        <f t="shared" si="24"/>
        <v>777380.82999999914</v>
      </c>
      <c r="D114" s="14">
        <f t="shared" si="24"/>
        <v>1100777380.8299999</v>
      </c>
      <c r="E114" s="14">
        <f t="shared" si="24"/>
        <v>356654352.81999993</v>
      </c>
      <c r="F114" s="14">
        <f t="shared" si="24"/>
        <v>247296618.15000004</v>
      </c>
      <c r="G114" s="17">
        <f t="shared" si="24"/>
        <v>744123028.00999975</v>
      </c>
    </row>
    <row r="115" spans="1:7" x14ac:dyDescent="0.25">
      <c r="G115" s="69" t="s">
        <v>47</v>
      </c>
    </row>
    <row r="118" spans="1:7" x14ac:dyDescent="0.25">
      <c r="A118" s="66"/>
      <c r="B118" s="66"/>
      <c r="C118" s="66"/>
      <c r="D118" s="66"/>
      <c r="E118" s="66"/>
      <c r="F118" s="66"/>
      <c r="G118" s="66"/>
    </row>
    <row r="119" spans="1:7" x14ac:dyDescent="0.25">
      <c r="A119" s="67"/>
      <c r="B119" s="67"/>
      <c r="C119" s="68"/>
      <c r="D119" s="68"/>
      <c r="E119" s="68"/>
      <c r="F119" s="68"/>
      <c r="G119" s="68"/>
    </row>
    <row r="120" spans="1:7" ht="16.5" customHeight="1" x14ac:dyDescent="0.25">
      <c r="A120" s="65"/>
      <c r="B120" s="65"/>
      <c r="C120" s="65"/>
      <c r="D120" s="65"/>
      <c r="E120" s="65"/>
      <c r="F120" s="65"/>
      <c r="G120" s="65"/>
    </row>
    <row r="121" spans="1:7" x14ac:dyDescent="0.25">
      <c r="G121" s="15"/>
    </row>
  </sheetData>
  <mergeCells count="24">
    <mergeCell ref="A120:B120"/>
    <mergeCell ref="C120:D120"/>
    <mergeCell ref="E120:G120"/>
    <mergeCell ref="A78:A79"/>
    <mergeCell ref="B78:F78"/>
    <mergeCell ref="G78:G79"/>
    <mergeCell ref="A118:B118"/>
    <mergeCell ref="C118:D118"/>
    <mergeCell ref="E118:G118"/>
    <mergeCell ref="A119:B119"/>
    <mergeCell ref="C119:D119"/>
    <mergeCell ref="E119:G119"/>
    <mergeCell ref="A75:G75"/>
    <mergeCell ref="A76:G76"/>
    <mergeCell ref="A10:G10"/>
    <mergeCell ref="A11:G11"/>
    <mergeCell ref="A12:G12"/>
    <mergeCell ref="A13:G13"/>
    <mergeCell ref="B14:G14"/>
    <mergeCell ref="A73:G73"/>
    <mergeCell ref="A74:G74"/>
    <mergeCell ref="A15:A16"/>
    <mergeCell ref="B15:F15"/>
    <mergeCell ref="G15:G16"/>
  </mergeCells>
  <pageMargins left="0.51181102362204722" right="0.19685039370078741" top="0.78740157480314965" bottom="0.39370078740157483" header="0.39370078740157483" footer="0.39370078740157483"/>
  <pageSetup scale="65" orientation="portrait" r:id="rId1"/>
  <headerFooter alignWithMargins="0"/>
  <rowBreaks count="1" manualBreakCount="1">
    <brk id="63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2024-04-23T17:12:20Z</cp:lastPrinted>
  <dcterms:created xsi:type="dcterms:W3CDTF">2020-04-28T01:42:21Z</dcterms:created>
  <dcterms:modified xsi:type="dcterms:W3CDTF">2024-04-23T17:12:32Z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