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1er Trimestre 2024\IV. Informacion financiera adicional (LDF)\"/>
    </mc:Choice>
  </mc:AlternateContent>
  <xr:revisionPtr revIDLastSave="0" documentId="13_ncr:1_{AAF6B9C6-D04C-4612-AB4A-BC7C549971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  <c r="D18" i="1"/>
  <c r="F150" i="1" l="1"/>
  <c r="D91" i="1"/>
  <c r="G91" i="1" s="1"/>
  <c r="D92" i="1"/>
  <c r="G92" i="1" s="1"/>
  <c r="D242" i="1"/>
  <c r="G242" i="1" s="1"/>
  <c r="D243" i="1"/>
  <c r="D244" i="1"/>
  <c r="D245" i="1"/>
  <c r="G245" i="1" s="1"/>
  <c r="D246" i="1"/>
  <c r="D241" i="1"/>
  <c r="G241" i="1" s="1"/>
  <c r="D238" i="1"/>
  <c r="D239" i="1"/>
  <c r="G239" i="1" s="1"/>
  <c r="D237" i="1"/>
  <c r="G237" i="1" s="1"/>
  <c r="D229" i="1"/>
  <c r="G229" i="1" s="1"/>
  <c r="D230" i="1"/>
  <c r="G230" i="1" s="1"/>
  <c r="D231" i="1"/>
  <c r="G231" i="1" s="1"/>
  <c r="D232" i="1"/>
  <c r="G232" i="1" s="1"/>
  <c r="D233" i="1"/>
  <c r="D234" i="1"/>
  <c r="G234" i="1" s="1"/>
  <c r="D235" i="1"/>
  <c r="G235" i="1" s="1"/>
  <c r="D228" i="1"/>
  <c r="G228" i="1" s="1"/>
  <c r="D225" i="1"/>
  <c r="G225" i="1" s="1"/>
  <c r="D226" i="1"/>
  <c r="G226" i="1" s="1"/>
  <c r="D224" i="1"/>
  <c r="G224" i="1" s="1"/>
  <c r="D215" i="1"/>
  <c r="G215" i="1" s="1"/>
  <c r="D216" i="1"/>
  <c r="G216" i="1" s="1"/>
  <c r="D217" i="1"/>
  <c r="G217" i="1" s="1"/>
  <c r="D218" i="1"/>
  <c r="G218" i="1" s="1"/>
  <c r="D219" i="1"/>
  <c r="G219" i="1" s="1"/>
  <c r="D220" i="1"/>
  <c r="G220" i="1" s="1"/>
  <c r="D221" i="1"/>
  <c r="G221" i="1" s="1"/>
  <c r="D222" i="1"/>
  <c r="G222" i="1" s="1"/>
  <c r="D214" i="1"/>
  <c r="G214" i="1" s="1"/>
  <c r="D180" i="1"/>
  <c r="D181" i="1"/>
  <c r="D182" i="1"/>
  <c r="D183" i="1"/>
  <c r="D184" i="1"/>
  <c r="D185" i="1"/>
  <c r="D186" i="1"/>
  <c r="D187" i="1"/>
  <c r="D188" i="1"/>
  <c r="D179" i="1"/>
  <c r="D170" i="1"/>
  <c r="G170" i="1" s="1"/>
  <c r="D171" i="1"/>
  <c r="G171" i="1" s="1"/>
  <c r="D172" i="1"/>
  <c r="G172" i="1" s="1"/>
  <c r="D173" i="1"/>
  <c r="G173" i="1" s="1"/>
  <c r="D174" i="1"/>
  <c r="G174" i="1" s="1"/>
  <c r="D175" i="1"/>
  <c r="G175" i="1" s="1"/>
  <c r="D176" i="1"/>
  <c r="D177" i="1"/>
  <c r="G177" i="1" s="1"/>
  <c r="D169" i="1"/>
  <c r="G169" i="1" s="1"/>
  <c r="D160" i="1"/>
  <c r="G160" i="1" s="1"/>
  <c r="D161" i="1"/>
  <c r="G161" i="1" s="1"/>
  <c r="D162" i="1"/>
  <c r="G162" i="1" s="1"/>
  <c r="D163" i="1"/>
  <c r="G163" i="1" s="1"/>
  <c r="D164" i="1"/>
  <c r="G164" i="1" s="1"/>
  <c r="D165" i="1"/>
  <c r="D166" i="1"/>
  <c r="G166" i="1" s="1"/>
  <c r="D167" i="1"/>
  <c r="G167" i="1" s="1"/>
  <c r="D159" i="1"/>
  <c r="G243" i="1"/>
  <c r="G244" i="1"/>
  <c r="G246" i="1"/>
  <c r="G238" i="1"/>
  <c r="G233" i="1"/>
  <c r="G176" i="1"/>
  <c r="D109" i="1"/>
  <c r="G109" i="1" s="1"/>
  <c r="D110" i="1"/>
  <c r="G110" i="1" s="1"/>
  <c r="D111" i="1"/>
  <c r="G111" i="1" s="1"/>
  <c r="D112" i="1"/>
  <c r="G112" i="1" s="1"/>
  <c r="D113" i="1"/>
  <c r="G113" i="1" s="1"/>
  <c r="D108" i="1"/>
  <c r="G108" i="1" s="1"/>
  <c r="D105" i="1"/>
  <c r="G105" i="1" s="1"/>
  <c r="D106" i="1"/>
  <c r="G106" i="1" s="1"/>
  <c r="G103" i="1" s="1"/>
  <c r="D104" i="1"/>
  <c r="G104" i="1" s="1"/>
  <c r="D96" i="1"/>
  <c r="G96" i="1" s="1"/>
  <c r="D97" i="1"/>
  <c r="G97" i="1" s="1"/>
  <c r="D98" i="1"/>
  <c r="D99" i="1"/>
  <c r="D100" i="1"/>
  <c r="D101" i="1"/>
  <c r="G101" i="1" s="1"/>
  <c r="D102" i="1"/>
  <c r="G102" i="1" s="1"/>
  <c r="D95" i="1"/>
  <c r="G95" i="1" s="1"/>
  <c r="D93" i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81" i="1"/>
  <c r="G81" i="1" s="1"/>
  <c r="D48" i="1"/>
  <c r="G48" i="1" s="1"/>
  <c r="D49" i="1"/>
  <c r="G49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47" i="1"/>
  <c r="G47" i="1" s="1"/>
  <c r="D37" i="1"/>
  <c r="G37" i="1" s="1"/>
  <c r="D38" i="1"/>
  <c r="G38" i="1" s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36" i="1"/>
  <c r="G36" i="1" s="1"/>
  <c r="D27" i="1"/>
  <c r="G27" i="1" s="1"/>
  <c r="D28" i="1"/>
  <c r="G28" i="1" s="1"/>
  <c r="D29" i="1"/>
  <c r="G29" i="1" s="1"/>
  <c r="D30" i="1"/>
  <c r="G30" i="1" s="1"/>
  <c r="D31" i="1"/>
  <c r="G31" i="1" s="1"/>
  <c r="D32" i="1"/>
  <c r="G32" i="1" s="1"/>
  <c r="G33" i="1"/>
  <c r="D34" i="1"/>
  <c r="G34" i="1" s="1"/>
  <c r="D26" i="1"/>
  <c r="G26" i="1" s="1"/>
  <c r="D19" i="1"/>
  <c r="G19" i="1" s="1"/>
  <c r="D20" i="1"/>
  <c r="G20" i="1" s="1"/>
  <c r="D21" i="1"/>
  <c r="G21" i="1" s="1"/>
  <c r="D22" i="1"/>
  <c r="G22" i="1" s="1"/>
  <c r="D23" i="1"/>
  <c r="D24" i="1"/>
  <c r="G18" i="1"/>
  <c r="G114" i="1"/>
  <c r="G93" i="1"/>
  <c r="G98" i="1"/>
  <c r="G99" i="1"/>
  <c r="G100" i="1"/>
  <c r="G23" i="1"/>
  <c r="G24" i="1"/>
  <c r="G165" i="1" l="1"/>
  <c r="D158" i="1"/>
  <c r="G90" i="1"/>
  <c r="G45" i="1"/>
  <c r="G35" i="1"/>
  <c r="G240" i="1"/>
  <c r="G107" i="1"/>
  <c r="C223" i="1" l="1"/>
  <c r="B90" i="1"/>
  <c r="C90" i="1"/>
  <c r="B45" i="1"/>
  <c r="F90" i="1" l="1"/>
  <c r="E90" i="1"/>
  <c r="C168" i="1" l="1"/>
  <c r="C150" i="1" l="1"/>
  <c r="C213" i="1"/>
  <c r="C236" i="1"/>
  <c r="C240" i="1"/>
  <c r="F80" i="1"/>
  <c r="G183" i="1" l="1"/>
  <c r="D178" i="1"/>
  <c r="E17" i="1"/>
  <c r="B17" i="1"/>
  <c r="F107" i="1"/>
  <c r="C107" i="1"/>
  <c r="C45" i="1"/>
  <c r="C25" i="1"/>
  <c r="B25" i="1"/>
  <c r="B35" i="1"/>
  <c r="B80" i="1"/>
  <c r="D107" i="1" l="1"/>
  <c r="E158" i="1"/>
  <c r="F158" i="1"/>
  <c r="C158" i="1"/>
  <c r="E213" i="1"/>
  <c r="D94" i="1" l="1"/>
  <c r="D90" i="1"/>
  <c r="E150" i="1"/>
  <c r="D236" i="1"/>
  <c r="F168" i="1"/>
  <c r="E168" i="1"/>
  <c r="C17" i="1"/>
  <c r="C80" i="1"/>
  <c r="C103" i="1"/>
  <c r="D152" i="1"/>
  <c r="D153" i="1"/>
  <c r="D154" i="1"/>
  <c r="D155" i="1"/>
  <c r="G155" i="1" s="1"/>
  <c r="D156" i="1"/>
  <c r="D157" i="1"/>
  <c r="D151" i="1"/>
  <c r="D150" i="1" s="1"/>
  <c r="D80" i="1" l="1"/>
  <c r="G159" i="1"/>
  <c r="G158" i="1" s="1"/>
  <c r="G151" i="1"/>
  <c r="E240" i="1" l="1"/>
  <c r="E25" i="1" l="1"/>
  <c r="E80" i="1"/>
  <c r="E107" i="1"/>
  <c r="G236" i="1"/>
  <c r="G247" i="1"/>
  <c r="F240" i="1"/>
  <c r="D240" i="1"/>
  <c r="E236" i="1"/>
  <c r="D227" i="1"/>
  <c r="E227" i="1"/>
  <c r="F227" i="1"/>
  <c r="C227" i="1"/>
  <c r="B227" i="1"/>
  <c r="E223" i="1"/>
  <c r="F223" i="1"/>
  <c r="B223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B178" i="1"/>
  <c r="B168" i="1"/>
  <c r="B158" i="1"/>
  <c r="G152" i="1"/>
  <c r="G153" i="1"/>
  <c r="G154" i="1"/>
  <c r="G156" i="1"/>
  <c r="G157" i="1"/>
  <c r="C149" i="1" l="1"/>
  <c r="D223" i="1"/>
  <c r="G213" i="1"/>
  <c r="D213" i="1"/>
  <c r="D168" i="1"/>
  <c r="D45" i="1"/>
  <c r="G178" i="1"/>
  <c r="E149" i="1"/>
  <c r="G150" i="1"/>
  <c r="G227" i="1"/>
  <c r="D103" i="1"/>
  <c r="E103" i="1"/>
  <c r="F103" i="1"/>
  <c r="E94" i="1"/>
  <c r="G94" i="1" s="1"/>
  <c r="F94" i="1"/>
  <c r="C94" i="1"/>
  <c r="B107" i="1"/>
  <c r="B103" i="1"/>
  <c r="B94" i="1"/>
  <c r="F35" i="1"/>
  <c r="F25" i="1"/>
  <c r="E35" i="1"/>
  <c r="C35" i="1"/>
  <c r="C16" i="1" s="1"/>
  <c r="F45" i="1"/>
  <c r="E45" i="1"/>
  <c r="D149" i="1" l="1"/>
  <c r="C248" i="1"/>
  <c r="D25" i="1"/>
  <c r="D35" i="1"/>
  <c r="G168" i="1"/>
  <c r="E16" i="1"/>
  <c r="E248" i="1" s="1"/>
  <c r="B16" i="1"/>
  <c r="F24" i="1"/>
  <c r="G223" i="1"/>
  <c r="G80" i="1"/>
  <c r="G25" i="1"/>
  <c r="D17" i="1"/>
  <c r="B240" i="1"/>
  <c r="F236" i="1"/>
  <c r="F149" i="1" s="1"/>
  <c r="B236" i="1"/>
  <c r="B150" i="1"/>
  <c r="D16" i="1" l="1"/>
  <c r="D248" i="1" s="1"/>
  <c r="G149" i="1"/>
  <c r="F23" i="1"/>
  <c r="B149" i="1"/>
  <c r="G17" i="1" l="1"/>
  <c r="G16" i="1" s="1"/>
  <c r="G248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<sst xmlns="http://schemas.openxmlformats.org/spreadsheetml/2006/main" count="204" uniqueCount="95">
  <si>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</si>
  <si>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</si>
  <si>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</si>
  <si>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</si>
  <si>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</si>
  <si>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</si>
  <si>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</si>
  <si>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</si>
  <si>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</si>
  <si>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</si>
  <si>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</si>
  <si>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</si>
  <si>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</si>
  <si>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</si>
  <si>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</si>
  <si>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</si>
  <si>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</si>
  <si>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</si>
  <si>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</si>
  <si>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</si>
  <si>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</si>
  <si>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</si>
  <si>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</si>
  <si>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</si>
  <si>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</si>
  <si>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</si>
  <si>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</si>
  <si>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</si>
  <si>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</si>
  <si>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</si>
  <si>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</si>
  <si>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</si>
  <si>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</si>
  <si>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</si>
  <si>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</si>
  <si>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</si>
  <si>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</si>
  <si>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</si>
  <si>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</si>
  <si>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</si>
  <si>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</si>
  <si>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</si>
  <si>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</si>
  <si>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</si>
  <si>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</si>
  <si>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</si>
  <si>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</si>
  <si>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</si>
  <si>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</si>
  <si>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</si>
  <si>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</si>
  <si>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</si>
  <si>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</si>
  <si>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</si>
  <si>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</si>
  <si>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</si>
  <si>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</si>
  <si>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</si>
  <si>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</si>
  <si>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</si>
  <si>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</si>
  <si>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</si>
  <si>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</si>
  <si>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</si>
  <si>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</si>
  <si>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</si>
  <si>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</si>
  <si>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</si>
  <si>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</si>
  <si>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</si>
  <si>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</si>
  <si>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</si>
  <si>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</si>
  <si>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</si>
  <si>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</si>
  <si>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</si>
  <si>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</si>
  <si>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</si>
  <si>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</si>
  <si>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</si>
  <si>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</si>
  <si>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</si>
  <si>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</si>
  <si>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</si>
  <si>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</si>
  <si>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</si>
  <si>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</si>
  <si>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</si>
  <si>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</si>
  <si>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</si>
  <si>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</si>
  <si>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</si>
  <si>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</si>
  <si>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Del 01 de Enero al 31 de Marzo del 2024</t>
  </si>
  <si>
    <t>PAG.4-4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</si>
</sst>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thin">
        <color auto="1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23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6" xfId="0" applyNumberFormat="1" applyFont="1" applyBorder="1" applyAlignment="1">
      <alignment horizontal="right" vertical="top" wrapText="1" readingOrder="1"/>
    </xf>
    <xf numFmtId="0" fontId="3" fillId="0" borderId="6" xfId="0" applyFont="1" applyBorder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top" wrapText="1" readingOrder="1"/>
    </xf>
    <xf numFmtId="0" fontId="4" fillId="0" borderId="22" xfId="0" applyFont="1" applyBorder="1" applyAlignment="1">
      <alignment horizontal="center" vertical="center" wrapText="1" readingOrder="1"/>
    </xf>
    <xf numFmtId="165" fontId="6" fillId="0" borderId="24" xfId="0" applyNumberFormat="1" applyFont="1" applyBorder="1" applyAlignment="1">
      <alignment horizontal="right" vertical="center"/>
    </xf>
    <xf numFmtId="165" fontId="6" fillId="0" borderId="23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1" xfId="0" applyNumberFormat="1" applyFont="1" applyFill="1" applyBorder="1" applyAlignment="1">
      <alignment horizontal="right" vertical="center" wrapText="1" readingOrder="1"/>
    </xf>
    <xf numFmtId="0" fontId="4" fillId="0" borderId="2" xfId="0" applyFont="1" applyBorder="1" applyAlignment="1">
      <alignment vertical="top" wrapText="1" readingOrder="1"/>
    </xf>
    <xf numFmtId="0" fontId="11" fillId="0" borderId="12" xfId="0" applyFont="1" applyBorder="1" applyAlignment="1">
      <alignment horizontal="left" vertical="top" wrapText="1" indent="1" readingOrder="1"/>
    </xf>
    <xf numFmtId="165" fontId="12" fillId="0" borderId="26" xfId="0" applyNumberFormat="1" applyFont="1" applyBorder="1" applyAlignment="1">
      <alignment horizontal="right"/>
    </xf>
    <xf numFmtId="0" fontId="4" fillId="0" borderId="12" xfId="0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right" vertical="top" wrapText="1" readingOrder="1"/>
    </xf>
    <xf numFmtId="165" fontId="11" fillId="0" borderId="26" xfId="0" applyNumberFormat="1" applyFont="1" applyBorder="1" applyAlignment="1">
      <alignment horizontal="right" vertical="top" wrapText="1" readingOrder="1"/>
    </xf>
    <xf numFmtId="0" fontId="11" fillId="0" borderId="13" xfId="0" applyFont="1" applyBorder="1" applyAlignment="1">
      <alignment horizontal="left" vertical="top" wrapText="1" indent="1" readingOrder="1"/>
    </xf>
    <xf numFmtId="0" fontId="12" fillId="0" borderId="12" xfId="0" applyFont="1" applyBorder="1" applyAlignment="1">
      <alignment horizontal="left" indent="1"/>
    </xf>
    <xf numFmtId="165" fontId="11" fillId="0" borderId="5" xfId="0" applyNumberFormat="1" applyFont="1" applyBorder="1" applyAlignment="1">
      <alignment horizontal="right" vertical="top" wrapText="1" readingOrder="1"/>
    </xf>
    <xf numFmtId="0" fontId="10" fillId="2" borderId="20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left" vertical="top" wrapText="1" readingOrder="1"/>
    </xf>
    <xf numFmtId="0" fontId="4" fillId="0" borderId="25" xfId="0" applyFont="1" applyBorder="1" applyAlignment="1">
      <alignment vertical="top" wrapText="1" readingOrder="1"/>
    </xf>
    <xf numFmtId="0" fontId="11" fillId="0" borderId="14" xfId="0" applyFont="1" applyBorder="1" applyAlignment="1">
      <alignment horizontal="left" vertical="top" wrapText="1" indent="1" readingOrder="1"/>
    </xf>
    <xf numFmtId="0" fontId="4" fillId="0" borderId="14" xfId="0" applyFont="1" applyBorder="1" applyAlignment="1">
      <alignment vertical="top" wrapText="1" readingOrder="1"/>
    </xf>
    <xf numFmtId="165" fontId="12" fillId="0" borderId="26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horizontal="left" vertical="top" wrapText="1" indent="1" readingOrder="1"/>
    </xf>
    <xf numFmtId="0" fontId="12" fillId="0" borderId="14" xfId="0" applyFont="1" applyBorder="1" applyAlignment="1">
      <alignment horizontal="left" indent="1"/>
    </xf>
    <xf numFmtId="165" fontId="11" fillId="0" borderId="32" xfId="0" applyNumberFormat="1" applyFont="1" applyBorder="1" applyAlignment="1">
      <alignment horizontal="right" vertical="top" wrapText="1" readingOrder="1"/>
    </xf>
    <xf numFmtId="165" fontId="12" fillId="0" borderId="32" xfId="0" applyNumberFormat="1" applyFont="1" applyBorder="1" applyAlignment="1">
      <alignment horizontal="right" vertical="center"/>
    </xf>
    <xf numFmtId="165" fontId="12" fillId="0" borderId="32" xfId="0" applyNumberFormat="1" applyFont="1" applyBorder="1"/>
    <xf numFmtId="165" fontId="11" fillId="0" borderId="32" xfId="0" applyNumberFormat="1" applyFont="1" applyBorder="1" applyAlignment="1">
      <alignment horizontal="right" vertical="center" wrapText="1" readingOrder="1"/>
    </xf>
    <xf numFmtId="165" fontId="6" fillId="2" borderId="20" xfId="0" applyNumberFormat="1" applyFont="1" applyFill="1" applyBorder="1" applyAlignment="1">
      <alignment horizontal="right"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0" borderId="29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vertical="center"/>
    </xf>
    <xf numFmtId="165" fontId="6" fillId="0" borderId="26" xfId="0" applyNumberFormat="1" applyFont="1" applyBorder="1" applyAlignment="1">
      <alignment horizontal="right" vertical="center"/>
    </xf>
    <xf numFmtId="165" fontId="12" fillId="0" borderId="30" xfId="0" applyNumberFormat="1" applyFont="1" applyBorder="1" applyAlignment="1">
      <alignment horizontal="right" vertical="center"/>
    </xf>
    <xf numFmtId="165" fontId="12" fillId="0" borderId="3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vertical="center"/>
    </xf>
    <xf numFmtId="165" fontId="6" fillId="0" borderId="3" xfId="0" applyNumberFormat="1" applyFont="1" applyBorder="1" applyAlignment="1">
      <alignment vertical="center"/>
    </xf>
    <xf numFmtId="165" fontId="11" fillId="0" borderId="32" xfId="0" applyNumberFormat="1" applyFont="1" applyBorder="1" applyAlignment="1">
      <alignment vertical="center" wrapText="1" readingOrder="1"/>
    </xf>
    <xf numFmtId="165" fontId="11" fillId="0" borderId="26" xfId="0" applyNumberFormat="1" applyFont="1" applyBorder="1" applyAlignment="1">
      <alignment horizontal="right" vertical="center" wrapText="1" readingOrder="1"/>
    </xf>
    <xf numFmtId="165" fontId="11" fillId="0" borderId="32" xfId="0" applyNumberFormat="1" applyFont="1" applyBorder="1" applyAlignment="1">
      <alignment vertical="center" wrapText="1"/>
    </xf>
    <xf numFmtId="165" fontId="11" fillId="0" borderId="32" xfId="0" applyNumberFormat="1" applyFont="1" applyBorder="1" applyAlignment="1">
      <alignment vertical="center"/>
    </xf>
    <xf numFmtId="165" fontId="4" fillId="0" borderId="27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horizontal="right" vertical="top" wrapText="1" readingOrder="1"/>
    </xf>
    <xf numFmtId="165" fontId="4" fillId="0" borderId="5" xfId="0" applyNumberFormat="1" applyFont="1" applyBorder="1" applyAlignment="1">
      <alignment horizontal="right" vertical="top" wrapText="1" readingOrder="1"/>
    </xf>
    <xf numFmtId="165" fontId="11" fillId="0" borderId="28" xfId="0" applyNumberFormat="1" applyFont="1" applyBorder="1" applyAlignment="1">
      <alignment horizontal="right" vertical="top" wrapText="1" readingOrder="1"/>
    </xf>
    <xf numFmtId="165" fontId="11" fillId="0" borderId="34" xfId="0" applyNumberFormat="1" applyFont="1" applyBorder="1" applyAlignment="1">
      <alignment horizontal="right" vertical="top" wrapText="1" readingOrder="1"/>
    </xf>
    <xf numFmtId="165" fontId="4" fillId="0" borderId="31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vertical="top" wrapText="1" readingOrder="1"/>
    </xf>
    <xf numFmtId="165" fontId="4" fillId="0" borderId="5" xfId="0" applyNumberFormat="1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center" vertical="top" wrapText="1" readingOrder="1"/>
    </xf>
    <xf numFmtId="165" fontId="11" fillId="0" borderId="33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35" xfId="0" applyNumberFormat="1" applyFont="1" applyBorder="1" applyAlignment="1">
      <alignment horizontal="right"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165" fontId="4" fillId="0" borderId="36" xfId="0" applyNumberFormat="1" applyFont="1" applyBorder="1" applyAlignment="1">
      <alignment horizontal="right" vertical="top" wrapText="1" readingOrder="1"/>
    </xf>
    <xf numFmtId="165" fontId="11" fillId="0" borderId="5" xfId="0" applyNumberFormat="1" applyFont="1" applyBorder="1" applyAlignment="1">
      <alignment horizontal="right" vertical="center" wrapText="1" readingOrder="1"/>
    </xf>
    <xf numFmtId="165" fontId="11" fillId="0" borderId="33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8" fontId="11" fillId="0" borderId="26" xfId="0" applyNumberFormat="1" applyFont="1" applyBorder="1" applyAlignment="1">
      <alignment horizontal="right" vertical="top" wrapText="1" readingOrder="1"/>
    </xf>
    <xf numFmtId="8" fontId="11" fillId="0" borderId="32" xfId="0" applyNumberFormat="1" applyFont="1" applyBorder="1" applyAlignment="1">
      <alignment horizontal="right" vertical="top" wrapText="1" readingOrder="1"/>
    </xf>
    <xf numFmtId="8" fontId="0" fillId="0" borderId="26" xfId="0" applyNumberFormat="1" applyBorder="1" applyAlignment="1">
      <alignment vertical="top"/>
    </xf>
    <xf numFmtId="8" fontId="0" fillId="0" borderId="32" xfId="0" applyNumberFormat="1" applyBorder="1" applyAlignment="1">
      <alignment vertical="top"/>
    </xf>
    <xf numFmtId="8" fontId="12" fillId="0" borderId="26" xfId="0" applyNumberFormat="1" applyFont="1" applyBorder="1" applyAlignment="1">
      <alignment horizontal="right" vertical="center"/>
    </xf>
    <xf numFmtId="8" fontId="12" fillId="0" borderId="32" xfId="0" applyNumberFormat="1" applyFont="1" applyBorder="1" applyAlignment="1">
      <alignment horizontal="right" vertical="center"/>
    </xf>
    <xf numFmtId="8" fontId="11" fillId="0" borderId="26" xfId="0" applyNumberFormat="1" applyFont="1" applyBorder="1" applyAlignment="1">
      <alignment vertical="center" wrapText="1" readingOrder="1"/>
    </xf>
    <xf numFmtId="8" fontId="11" fillId="0" borderId="26" xfId="0" applyNumberFormat="1" applyFont="1" applyBorder="1" applyAlignment="1">
      <alignment horizontal="right" vertical="center" wrapText="1" readingOrder="1"/>
    </xf>
    <xf numFmtId="8" fontId="11" fillId="0" borderId="32" xfId="0" applyNumberFormat="1" applyFont="1" applyBorder="1" applyAlignment="1">
      <alignment horizontal="right" vertical="center" wrapText="1" readingOrder="1"/>
    </xf>
    <xf numFmtId="165" fontId="11" fillId="0" borderId="32" xfId="1" applyNumberFormat="1" applyFont="1" applyBorder="1" applyAlignment="1">
      <alignment horizontal="right" vertical="top" wrapText="1" readingOrder="1"/>
    </xf>
    <xf numFmtId="165" fontId="11" fillId="0" borderId="32" xfId="1" applyNumberFormat="1" applyFont="1" applyBorder="1" applyAlignment="1">
      <alignment horizontal="right" vertical="center" wrapText="1" readingOrder="1"/>
    </xf>
    <xf numFmtId="165" fontId="0" fillId="0" borderId="32" xfId="1" applyNumberFormat="1" applyFont="1" applyBorder="1" applyAlignment="1">
      <alignment vertical="top"/>
    </xf>
    <xf numFmtId="8" fontId="12" fillId="0" borderId="26" xfId="0" applyNumberFormat="1" applyFont="1" applyBorder="1" applyAlignment="1">
      <alignment horizontal="right" vertical="top"/>
    </xf>
    <xf numFmtId="165" fontId="12" fillId="0" borderId="32" xfId="1" applyNumberFormat="1" applyFont="1" applyBorder="1" applyAlignment="1">
      <alignment horizontal="right" vertical="top"/>
    </xf>
    <xf numFmtId="8" fontId="12" fillId="0" borderId="32" xfId="0" applyNumberFormat="1" applyFont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top"/>
    </xf>
    <xf numFmtId="165" fontId="12" fillId="0" borderId="26" xfId="0" applyNumberFormat="1" applyFont="1" applyBorder="1" applyAlignment="1">
      <alignment horizontal="right" vertical="top"/>
    </xf>
    <xf numFmtId="165" fontId="12" fillId="0" borderId="32" xfId="0" applyNumberFormat="1" applyFont="1" applyBorder="1" applyAlignment="1">
      <alignment horizontal="right" vertical="top"/>
    </xf>
    <xf numFmtId="165" fontId="11" fillId="0" borderId="32" xfId="1" applyNumberFormat="1" applyFont="1" applyBorder="1" applyAlignment="1">
      <alignment vertical="center" wrapText="1" readingOrder="1"/>
    </xf>
    <xf numFmtId="7" fontId="11" fillId="0" borderId="32" xfId="0" applyNumberFormat="1" applyFont="1" applyBorder="1" applyAlignment="1">
      <alignment horizontal="right" vertical="top" wrapText="1" readingOrder="1"/>
    </xf>
    <xf numFmtId="7" fontId="12" fillId="0" borderId="32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165" fontId="12" fillId="0" borderId="32" xfId="1" applyNumberFormat="1" applyFont="1" applyBorder="1" applyAlignment="1">
      <alignment horizontal="right" vertical="top" wrapText="1" readingOrder="1"/>
    </xf>
    <xf numFmtId="165" fontId="12" fillId="0" borderId="32" xfId="0" applyNumberFormat="1" applyFont="1" applyBorder="1" applyAlignment="1">
      <alignment horizontal="right" vertical="top" wrapText="1" readingOrder="1"/>
    </xf>
    <xf numFmtId="0" fontId="0" fillId="0" borderId="0" xfId="0" applyAlignment="1">
      <alignment vertical="top"/>
    </xf>
    <xf numFmtId="0" fontId="17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16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center" vertical="top" wrapText="1" readingOrder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21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1" fillId="0" borderId="0" xfId="0" applyFont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479149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336275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422000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258</xdr:row>
      <xdr:rowOff>124280</xdr:rowOff>
    </xdr:from>
    <xdr:to>
      <xdr:col>6</xdr:col>
      <xdr:colOff>666750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2006955"/>
          <a:ext cx="9058275" cy="1075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252</xdr:row>
      <xdr:rowOff>74544</xdr:rowOff>
    </xdr:from>
    <xdr:to>
      <xdr:col>3</xdr:col>
      <xdr:colOff>939662</xdr:colOff>
      <xdr:row>255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4F0B8C-C73D-4DF3-BC58-2A9F231E5E28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381001</xdr:colOff>
      <xdr:row>252</xdr:row>
      <xdr:rowOff>74542</xdr:rowOff>
    </xdr:from>
    <xdr:to>
      <xdr:col>1</xdr:col>
      <xdr:colOff>57151</xdr:colOff>
      <xdr:row>255</xdr:row>
      <xdr:rowOff>124237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D7C47AB-0A78-4206-88B7-3A6120E36E54}"/>
            </a:ext>
          </a:extLst>
        </xdr:cNvPr>
        <xdr:cNvSpPr txBox="1"/>
      </xdr:nvSpPr>
      <xdr:spPr>
        <a:xfrm>
          <a:off x="381001" y="10456792"/>
          <a:ext cx="281940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826605</xdr:colOff>
      <xdr:row>253</xdr:row>
      <xdr:rowOff>1242</xdr:rowOff>
    </xdr:from>
    <xdr:to>
      <xdr:col>3</xdr:col>
      <xdr:colOff>704022</xdr:colOff>
      <xdr:row>253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7CD148A7-CFB1-4070-9483-2E41C3D3572A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253</xdr:row>
      <xdr:rowOff>1242</xdr:rowOff>
    </xdr:from>
    <xdr:to>
      <xdr:col>6</xdr:col>
      <xdr:colOff>523048</xdr:colOff>
      <xdr:row>253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E7270D3A-0D9C-4C06-9630-D9C99F37F15B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252</xdr:row>
      <xdr:rowOff>70817</xdr:rowOff>
    </xdr:from>
    <xdr:to>
      <xdr:col>6</xdr:col>
      <xdr:colOff>786846</xdr:colOff>
      <xdr:row>256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C0F87BE6-F055-4021-97CF-58E573B2E265}"/>
            </a:ext>
          </a:extLst>
        </xdr:cNvPr>
        <xdr:cNvSpPr txBox="1"/>
      </xdr:nvSpPr>
      <xdr:spPr>
        <a:xfrm>
          <a:off x="6496050" y="10453067"/>
          <a:ext cx="2501346" cy="7272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252</xdr:row>
      <xdr:rowOff>144117</xdr:rowOff>
    </xdr:from>
    <xdr:to>
      <xdr:col>0</xdr:col>
      <xdr:colOff>2713797</xdr:colOff>
      <xdr:row>252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29BF766F-3222-4E3D-8A79-57964C863A8D}"/>
            </a:ext>
          </a:extLst>
        </xdr:cNvPr>
        <xdr:cNvCxnSpPr/>
      </xdr:nvCxnSpPr>
      <xdr:spPr>
        <a:xfrm>
          <a:off x="921855" y="105263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H258"/>
  <sheetViews>
    <sheetView tabSelected="1" view="pageBreakPreview" topLeftCell="A226" zoomScaleNormal="115" zoomScaleSheetLayoutView="100" workbookViewId="0">
      <selection activeCell="G249" sqref="G249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5.85546875" bestFit="1" customWidth="1"/>
    <col min="5" max="6" width="15.7109375" bestFit="1" customWidth="1"/>
    <col min="7" max="7" width="14.7109375" bestFit="1" customWidth="1"/>
    <col min="8" max="8" width="12.7109375" bestFit="1" customWidth="1"/>
  </cols>
  <sheetData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ht="15" customHeight="1" x14ac:dyDescent="0.25">
      <c r="A9" s="105" t="s">
        <v>0</v>
      </c>
      <c r="B9" s="105"/>
      <c r="C9" s="105"/>
      <c r="D9" s="105"/>
      <c r="E9" s="105"/>
      <c r="F9" s="105"/>
      <c r="G9" s="105"/>
    </row>
    <row r="10" spans="1:7" ht="15" customHeight="1" x14ac:dyDescent="0.25">
      <c r="A10" s="105" t="s">
        <v>1</v>
      </c>
      <c r="B10" s="105"/>
      <c r="C10" s="105"/>
      <c r="D10" s="105"/>
      <c r="E10" s="105"/>
      <c r="F10" s="105"/>
      <c r="G10" s="105"/>
    </row>
    <row r="11" spans="1:7" ht="15" customHeight="1" x14ac:dyDescent="0.25">
      <c r="A11" s="109" t="s">
        <v>92</v>
      </c>
      <c r="B11" s="109"/>
      <c r="C11" s="109"/>
      <c r="D11" s="109"/>
      <c r="E11" s="109"/>
      <c r="F11" s="109"/>
      <c r="G11" s="109"/>
    </row>
    <row r="12" spans="1:7" x14ac:dyDescent="0.25">
      <c r="A12" s="104" t="s">
        <v>93</v>
      </c>
      <c r="B12" s="104"/>
      <c r="C12" s="104"/>
      <c r="D12" s="104"/>
      <c r="E12" s="104"/>
      <c r="F12" s="104"/>
      <c r="G12" s="104"/>
    </row>
    <row r="13" spans="1:7" ht="17.100000000000001" customHeight="1" thickBot="1" x14ac:dyDescent="0.3">
      <c r="A13" s="117" t="s">
        <v>2</v>
      </c>
      <c r="B13" s="117"/>
      <c r="C13" s="117"/>
      <c r="D13" s="117"/>
      <c r="E13" s="117"/>
      <c r="F13" s="117"/>
      <c r="G13" s="117"/>
    </row>
    <row r="14" spans="1:7" ht="17.100000000000001" customHeight="1" x14ac:dyDescent="0.25">
      <c r="A14" s="107" t="s">
        <v>4</v>
      </c>
      <c r="B14" s="106" t="s">
        <v>3</v>
      </c>
      <c r="C14" s="106"/>
      <c r="D14" s="106"/>
      <c r="E14" s="106"/>
      <c r="F14" s="106"/>
      <c r="G14" s="110" t="s">
        <v>9</v>
      </c>
    </row>
    <row r="15" spans="1:7" ht="24" x14ac:dyDescent="0.25">
      <c r="A15" s="108"/>
      <c r="B15" s="17" t="s">
        <v>5</v>
      </c>
      <c r="C15" s="17" t="s">
        <v>75</v>
      </c>
      <c r="D15" s="18" t="s">
        <v>6</v>
      </c>
      <c r="E15" s="18" t="s">
        <v>7</v>
      </c>
      <c r="F15" s="18" t="s">
        <v>8</v>
      </c>
      <c r="G15" s="111"/>
    </row>
    <row r="16" spans="1:7" x14ac:dyDescent="0.25">
      <c r="A16" s="19" t="s">
        <v>83</v>
      </c>
      <c r="B16" s="20">
        <f t="shared" ref="B16:G16" si="0">+B17+B25+B35+B45+B80+B90+B94+B103+B107</f>
        <v>970542513.48000002</v>
      </c>
      <c r="C16" s="20">
        <f>+C17+C25+C35+C45+C80+C90+C94+C103+C107</f>
        <v>6861596.8299999991</v>
      </c>
      <c r="D16" s="20">
        <f>+D17+D25+D35+D45+D80+D90+D94+D103+D107</f>
        <v>977404110.30999994</v>
      </c>
      <c r="E16" s="20">
        <f t="shared" si="0"/>
        <v>332176182.12</v>
      </c>
      <c r="F16" s="20">
        <f t="shared" si="0"/>
        <v>223607066.91</v>
      </c>
      <c r="G16" s="21">
        <f t="shared" si="0"/>
        <v>645227928.18999994</v>
      </c>
    </row>
    <row r="17" spans="1:7" x14ac:dyDescent="0.25">
      <c r="A17" s="22" t="s">
        <v>85</v>
      </c>
      <c r="B17" s="61">
        <f>SUM(B18:B24)</f>
        <v>484688951.46999997</v>
      </c>
      <c r="C17" s="62">
        <f>SUM(C18:C24)</f>
        <v>9255243.0199999996</v>
      </c>
      <c r="D17" s="62">
        <f>SUM(D18:D24)</f>
        <v>493944194.49000001</v>
      </c>
      <c r="E17" s="62">
        <f>SUM(E18:E24)</f>
        <v>114814445.82000001</v>
      </c>
      <c r="F17" s="62">
        <f t="shared" ref="F17" si="1">SUM(F18:F24)</f>
        <v>111592431.63000001</v>
      </c>
      <c r="G17" s="66">
        <f>SUM(G18:G24)</f>
        <v>379129748.66999996</v>
      </c>
    </row>
    <row r="18" spans="1:7" ht="12" customHeight="1" x14ac:dyDescent="0.25">
      <c r="A18" s="23" t="s">
        <v>10</v>
      </c>
      <c r="B18" s="78">
        <v>257276310.59999999</v>
      </c>
      <c r="C18" s="102">
        <v>-470604.49</v>
      </c>
      <c r="D18" s="41">
        <f>+B18+C18</f>
        <v>256805706.10999998</v>
      </c>
      <c r="E18" s="79">
        <v>57775945.109999999</v>
      </c>
      <c r="F18" s="79">
        <v>57775945.109999999</v>
      </c>
      <c r="G18" s="30">
        <f>+D18-E18</f>
        <v>199029761</v>
      </c>
    </row>
    <row r="19" spans="1:7" ht="12.75" customHeight="1" x14ac:dyDescent="0.25">
      <c r="A19" s="23" t="s">
        <v>78</v>
      </c>
      <c r="B19" s="78">
        <v>0</v>
      </c>
      <c r="C19" s="102">
        <v>768680</v>
      </c>
      <c r="D19" s="41">
        <f t="shared" ref="D19:D24" si="2">+B19+C19</f>
        <v>768680</v>
      </c>
      <c r="E19" s="79">
        <v>13500</v>
      </c>
      <c r="F19" s="79">
        <v>13500</v>
      </c>
      <c r="G19" s="30">
        <f t="shared" ref="G19:G33" si="3">+D19-E19</f>
        <v>755180</v>
      </c>
    </row>
    <row r="20" spans="1:7" ht="14.25" customHeight="1" x14ac:dyDescent="0.25">
      <c r="A20" s="23" t="s">
        <v>11</v>
      </c>
      <c r="B20" s="78">
        <v>93486509.329999998</v>
      </c>
      <c r="C20" s="102">
        <v>628834.49</v>
      </c>
      <c r="D20" s="41">
        <f t="shared" si="2"/>
        <v>94115343.819999993</v>
      </c>
      <c r="E20" s="79">
        <v>11182191.029999999</v>
      </c>
      <c r="F20" s="79">
        <v>7960176.8399999999</v>
      </c>
      <c r="G20" s="30">
        <f t="shared" si="3"/>
        <v>82933152.789999992</v>
      </c>
    </row>
    <row r="21" spans="1:7" ht="14.25" customHeight="1" x14ac:dyDescent="0.25">
      <c r="A21" s="23" t="s">
        <v>12</v>
      </c>
      <c r="B21" s="78">
        <v>55856198.840000004</v>
      </c>
      <c r="C21" s="102">
        <v>-829580</v>
      </c>
      <c r="D21" s="41">
        <f t="shared" si="2"/>
        <v>55026618.840000004</v>
      </c>
      <c r="E21" s="79">
        <v>20948256.870000001</v>
      </c>
      <c r="F21" s="79">
        <v>20948256.870000001</v>
      </c>
      <c r="G21" s="30">
        <f t="shared" si="3"/>
        <v>34078361.969999999</v>
      </c>
    </row>
    <row r="22" spans="1:7" ht="13.5" customHeight="1" x14ac:dyDescent="0.25">
      <c r="A22" s="23" t="s">
        <v>13</v>
      </c>
      <c r="B22" s="78">
        <v>78069932.700000003</v>
      </c>
      <c r="C22" s="101">
        <v>9157913.0199999996</v>
      </c>
      <c r="D22" s="41">
        <f t="shared" si="2"/>
        <v>87227845.719999999</v>
      </c>
      <c r="E22" s="79">
        <v>24894552.809999999</v>
      </c>
      <c r="F22" s="79">
        <v>24894552.809999999</v>
      </c>
      <c r="G22" s="30">
        <f t="shared" si="3"/>
        <v>62333292.909999996</v>
      </c>
    </row>
    <row r="23" spans="1:7" ht="12" customHeight="1" x14ac:dyDescent="0.25">
      <c r="A23" s="23" t="s">
        <v>14</v>
      </c>
      <c r="B23" s="24">
        <v>0</v>
      </c>
      <c r="C23" s="41">
        <v>0</v>
      </c>
      <c r="D23" s="41">
        <f t="shared" si="2"/>
        <v>0</v>
      </c>
      <c r="E23" s="41">
        <v>0</v>
      </c>
      <c r="F23" s="41">
        <f t="shared" ref="F23:F24" si="4">+C23+E23</f>
        <v>0</v>
      </c>
      <c r="G23" s="30">
        <f t="shared" si="3"/>
        <v>0</v>
      </c>
    </row>
    <row r="24" spans="1:7" ht="14.25" customHeight="1" x14ac:dyDescent="0.25">
      <c r="A24" s="23" t="s">
        <v>15</v>
      </c>
      <c r="B24" s="27">
        <v>0</v>
      </c>
      <c r="C24" s="41">
        <v>0</v>
      </c>
      <c r="D24" s="41">
        <f t="shared" si="2"/>
        <v>0</v>
      </c>
      <c r="E24" s="41">
        <v>0</v>
      </c>
      <c r="F24" s="41">
        <f t="shared" si="4"/>
        <v>0</v>
      </c>
      <c r="G24" s="30">
        <f t="shared" si="3"/>
        <v>0</v>
      </c>
    </row>
    <row r="25" spans="1:7" ht="26.25" customHeight="1" x14ac:dyDescent="0.25">
      <c r="A25" s="25" t="s">
        <v>86</v>
      </c>
      <c r="B25" s="26">
        <f t="shared" ref="B25:G25" si="5">SUM(B26:B34)</f>
        <v>44041500</v>
      </c>
      <c r="C25" s="62">
        <f t="shared" si="5"/>
        <v>193000</v>
      </c>
      <c r="D25" s="62">
        <f>SUM(D26:D34)</f>
        <v>44234500</v>
      </c>
      <c r="E25" s="62">
        <f t="shared" si="5"/>
        <v>16548749.169999998</v>
      </c>
      <c r="F25" s="62">
        <f t="shared" si="5"/>
        <v>14560745.170000002</v>
      </c>
      <c r="G25" s="63">
        <f t="shared" si="5"/>
        <v>27685750.829999998</v>
      </c>
    </row>
    <row r="26" spans="1:7" ht="24" customHeight="1" x14ac:dyDescent="0.25">
      <c r="A26" s="23" t="s">
        <v>16</v>
      </c>
      <c r="B26" s="78">
        <v>4969000</v>
      </c>
      <c r="C26" s="87">
        <v>253000</v>
      </c>
      <c r="D26" s="41">
        <f>+B26+C26</f>
        <v>5222000</v>
      </c>
      <c r="E26" s="79">
        <v>866393.17</v>
      </c>
      <c r="F26" s="79">
        <v>398346.86</v>
      </c>
      <c r="G26" s="30">
        <f t="shared" si="3"/>
        <v>4355606.83</v>
      </c>
    </row>
    <row r="27" spans="1:7" ht="13.5" customHeight="1" x14ac:dyDescent="0.25">
      <c r="A27" s="23" t="s">
        <v>17</v>
      </c>
      <c r="B27" s="78">
        <v>973500</v>
      </c>
      <c r="C27" s="87">
        <v>0</v>
      </c>
      <c r="D27" s="41">
        <f t="shared" ref="D27:D44" si="6">+B27+C27</f>
        <v>973500</v>
      </c>
      <c r="E27" s="79">
        <v>100150.1</v>
      </c>
      <c r="F27" s="79">
        <v>83853.94</v>
      </c>
      <c r="G27" s="30">
        <f t="shared" si="3"/>
        <v>873349.9</v>
      </c>
    </row>
    <row r="28" spans="1:7" ht="24" customHeight="1" x14ac:dyDescent="0.25">
      <c r="A28" s="23" t="s">
        <v>18</v>
      </c>
      <c r="B28" s="58">
        <v>0</v>
      </c>
      <c r="C28" s="88">
        <v>0</v>
      </c>
      <c r="D28" s="41">
        <f t="shared" si="6"/>
        <v>0</v>
      </c>
      <c r="E28" s="44">
        <v>0</v>
      </c>
      <c r="F28" s="44">
        <v>0</v>
      </c>
      <c r="G28" s="75">
        <f t="shared" si="3"/>
        <v>0</v>
      </c>
    </row>
    <row r="29" spans="1:7" x14ac:dyDescent="0.25">
      <c r="A29" s="23" t="s">
        <v>19</v>
      </c>
      <c r="B29" s="80">
        <v>22540000</v>
      </c>
      <c r="C29" s="89">
        <v>-160000</v>
      </c>
      <c r="D29" s="41">
        <f t="shared" si="6"/>
        <v>22380000</v>
      </c>
      <c r="E29" s="81">
        <v>12954202.48</v>
      </c>
      <c r="F29" s="81">
        <v>12230195.9</v>
      </c>
      <c r="G29" s="30">
        <f t="shared" si="3"/>
        <v>9425797.5199999996</v>
      </c>
    </row>
    <row r="30" spans="1:7" ht="13.5" customHeight="1" x14ac:dyDescent="0.25">
      <c r="A30" s="23" t="s">
        <v>20</v>
      </c>
      <c r="B30" s="80">
        <v>783000</v>
      </c>
      <c r="C30" s="89">
        <v>0</v>
      </c>
      <c r="D30" s="41">
        <f t="shared" si="6"/>
        <v>783000</v>
      </c>
      <c r="E30" s="81">
        <v>13170.36</v>
      </c>
      <c r="F30" s="81">
        <v>0</v>
      </c>
      <c r="G30" s="30">
        <f t="shared" si="3"/>
        <v>769829.64</v>
      </c>
    </row>
    <row r="31" spans="1:7" ht="13.5" customHeight="1" x14ac:dyDescent="0.25">
      <c r="A31" s="23" t="s">
        <v>21</v>
      </c>
      <c r="B31" s="80">
        <v>10002000</v>
      </c>
      <c r="C31" s="89">
        <v>0</v>
      </c>
      <c r="D31" s="41">
        <f t="shared" si="6"/>
        <v>10002000</v>
      </c>
      <c r="E31" s="81">
        <v>1666095.09</v>
      </c>
      <c r="F31" s="81">
        <v>1539846.72</v>
      </c>
      <c r="G31" s="30">
        <f t="shared" si="3"/>
        <v>8335904.9100000001</v>
      </c>
    </row>
    <row r="32" spans="1:7" ht="27" customHeight="1" x14ac:dyDescent="0.25">
      <c r="A32" s="23" t="s">
        <v>22</v>
      </c>
      <c r="B32" s="80">
        <v>1291000</v>
      </c>
      <c r="C32" s="89">
        <v>0</v>
      </c>
      <c r="D32" s="41">
        <f t="shared" si="6"/>
        <v>1291000</v>
      </c>
      <c r="E32" s="81">
        <v>406159.37</v>
      </c>
      <c r="F32" s="81">
        <v>121157.75999999999</v>
      </c>
      <c r="G32" s="30">
        <f t="shared" si="3"/>
        <v>884840.63</v>
      </c>
    </row>
    <row r="33" spans="1:7" ht="14.25" customHeight="1" x14ac:dyDescent="0.25">
      <c r="A33" s="23" t="s">
        <v>29</v>
      </c>
      <c r="B33" s="27">
        <v>0</v>
      </c>
      <c r="C33" s="87">
        <v>0</v>
      </c>
      <c r="D33" s="41">
        <f>+B33+C33</f>
        <v>0</v>
      </c>
      <c r="E33" s="41">
        <v>0</v>
      </c>
      <c r="F33" s="41">
        <v>0</v>
      </c>
      <c r="G33" s="30">
        <f t="shared" si="3"/>
        <v>0</v>
      </c>
    </row>
    <row r="34" spans="1:7" ht="12.75" customHeight="1" x14ac:dyDescent="0.25">
      <c r="A34" s="23" t="s">
        <v>30</v>
      </c>
      <c r="B34" s="78">
        <v>3483000</v>
      </c>
      <c r="C34" s="87">
        <v>100000</v>
      </c>
      <c r="D34" s="41">
        <f t="shared" si="6"/>
        <v>3583000</v>
      </c>
      <c r="E34" s="79">
        <v>542578.6</v>
      </c>
      <c r="F34" s="79">
        <v>187343.99</v>
      </c>
      <c r="G34" s="30">
        <f>+D34-E34</f>
        <v>3040421.4</v>
      </c>
    </row>
    <row r="35" spans="1:7" x14ac:dyDescent="0.25">
      <c r="A35" s="25" t="s">
        <v>87</v>
      </c>
      <c r="B35" s="26">
        <f t="shared" ref="B35:F35" si="7">SUM(B36:B44)</f>
        <v>133447000</v>
      </c>
      <c r="C35" s="67">
        <f t="shared" si="7"/>
        <v>3518758.88</v>
      </c>
      <c r="D35" s="67">
        <f>SUM(D36:D44)</f>
        <v>136965758.88</v>
      </c>
      <c r="E35" s="67">
        <f t="shared" si="7"/>
        <v>25617174.909999996</v>
      </c>
      <c r="F35" s="67">
        <f t="shared" si="7"/>
        <v>24907472.059999995</v>
      </c>
      <c r="G35" s="68">
        <f>SUM(G36:G44)</f>
        <v>111348583.97</v>
      </c>
    </row>
    <row r="36" spans="1:7" x14ac:dyDescent="0.25">
      <c r="A36" s="23" t="s">
        <v>23</v>
      </c>
      <c r="B36" s="78">
        <v>35830000</v>
      </c>
      <c r="C36" s="41">
        <v>0</v>
      </c>
      <c r="D36" s="41">
        <f t="shared" si="6"/>
        <v>35830000</v>
      </c>
      <c r="E36" s="79">
        <v>6849150.5300000003</v>
      </c>
      <c r="F36" s="79">
        <v>6849150.5300000003</v>
      </c>
      <c r="G36" s="30">
        <f>+D36-E36</f>
        <v>28980849.469999999</v>
      </c>
    </row>
    <row r="37" spans="1:7" x14ac:dyDescent="0.25">
      <c r="A37" s="23" t="s">
        <v>24</v>
      </c>
      <c r="B37" s="78">
        <v>2740000</v>
      </c>
      <c r="C37" s="41">
        <v>-500000</v>
      </c>
      <c r="D37" s="41">
        <f t="shared" si="6"/>
        <v>2240000</v>
      </c>
      <c r="E37" s="79">
        <v>272605.45</v>
      </c>
      <c r="F37" s="79">
        <v>243878.05</v>
      </c>
      <c r="G37" s="30">
        <f t="shared" ref="G37:G44" si="8">+D37-E37</f>
        <v>1967394.55</v>
      </c>
    </row>
    <row r="38" spans="1:7" ht="24" x14ac:dyDescent="0.25">
      <c r="A38" s="23" t="s">
        <v>31</v>
      </c>
      <c r="B38" s="78">
        <v>16666000</v>
      </c>
      <c r="C38" s="41">
        <v>-1035538</v>
      </c>
      <c r="D38" s="41">
        <f t="shared" si="6"/>
        <v>15630462</v>
      </c>
      <c r="E38" s="79">
        <v>3545867.2</v>
      </c>
      <c r="F38" s="79">
        <v>3495358.57</v>
      </c>
      <c r="G38" s="30">
        <f t="shared" si="8"/>
        <v>12084594.800000001</v>
      </c>
    </row>
    <row r="39" spans="1:7" x14ac:dyDescent="0.25">
      <c r="A39" s="23" t="s">
        <v>32</v>
      </c>
      <c r="B39" s="78">
        <v>6700000</v>
      </c>
      <c r="C39" s="41">
        <v>0</v>
      </c>
      <c r="D39" s="41">
        <f t="shared" si="6"/>
        <v>6700000</v>
      </c>
      <c r="E39" s="79">
        <v>1580363.58</v>
      </c>
      <c r="F39" s="79">
        <v>1580363.58</v>
      </c>
      <c r="G39" s="30">
        <f t="shared" si="8"/>
        <v>5119636.42</v>
      </c>
    </row>
    <row r="40" spans="1:7" ht="24" x14ac:dyDescent="0.25">
      <c r="A40" s="23" t="s">
        <v>33</v>
      </c>
      <c r="B40" s="78">
        <v>50600000</v>
      </c>
      <c r="C40" s="41">
        <v>0</v>
      </c>
      <c r="D40" s="41">
        <f t="shared" si="6"/>
        <v>50600000</v>
      </c>
      <c r="E40" s="79">
        <v>6346072.5999999996</v>
      </c>
      <c r="F40" s="79">
        <v>5974962.4699999997</v>
      </c>
      <c r="G40" s="30">
        <f t="shared" si="8"/>
        <v>44253927.399999999</v>
      </c>
    </row>
    <row r="41" spans="1:7" x14ac:dyDescent="0.25">
      <c r="A41" s="23" t="s">
        <v>34</v>
      </c>
      <c r="B41" s="78">
        <v>9950000</v>
      </c>
      <c r="C41" s="41">
        <v>-200000</v>
      </c>
      <c r="D41" s="41">
        <f t="shared" si="6"/>
        <v>9750000</v>
      </c>
      <c r="E41" s="79">
        <v>1027371.95</v>
      </c>
      <c r="F41" s="79">
        <v>789415.27</v>
      </c>
      <c r="G41" s="30">
        <f t="shared" si="8"/>
        <v>8722628.0500000007</v>
      </c>
    </row>
    <row r="42" spans="1:7" x14ac:dyDescent="0.25">
      <c r="A42" s="23" t="s">
        <v>35</v>
      </c>
      <c r="B42" s="78">
        <v>1461000</v>
      </c>
      <c r="C42" s="41">
        <v>-25000</v>
      </c>
      <c r="D42" s="41">
        <f t="shared" si="6"/>
        <v>1436000</v>
      </c>
      <c r="E42" s="79">
        <v>14397.99</v>
      </c>
      <c r="F42" s="79">
        <v>14397.99</v>
      </c>
      <c r="G42" s="30">
        <f t="shared" si="8"/>
        <v>1421602.01</v>
      </c>
    </row>
    <row r="43" spans="1:7" x14ac:dyDescent="0.25">
      <c r="A43" s="23" t="s">
        <v>36</v>
      </c>
      <c r="B43" s="78">
        <v>7150000</v>
      </c>
      <c r="C43" s="41">
        <v>-2375000</v>
      </c>
      <c r="D43" s="41">
        <f t="shared" si="6"/>
        <v>4775000</v>
      </c>
      <c r="E43" s="79">
        <v>220899.5</v>
      </c>
      <c r="F43" s="79">
        <v>203499.49</v>
      </c>
      <c r="G43" s="30">
        <f t="shared" si="8"/>
        <v>4554100.5</v>
      </c>
    </row>
    <row r="44" spans="1:7" x14ac:dyDescent="0.25">
      <c r="A44" s="23" t="s">
        <v>37</v>
      </c>
      <c r="B44" s="78">
        <v>2350000</v>
      </c>
      <c r="C44" s="41">
        <v>7654296.8799999999</v>
      </c>
      <c r="D44" s="41">
        <f t="shared" si="6"/>
        <v>10004296.879999999</v>
      </c>
      <c r="E44" s="79">
        <v>5760446.1100000003</v>
      </c>
      <c r="F44" s="79">
        <v>5756446.1100000003</v>
      </c>
      <c r="G44" s="30">
        <f t="shared" si="8"/>
        <v>4243850.7699999986</v>
      </c>
    </row>
    <row r="45" spans="1:7" x14ac:dyDescent="0.25">
      <c r="A45" s="25" t="s">
        <v>25</v>
      </c>
      <c r="B45" s="26">
        <f>SUM(B47:B55)</f>
        <v>62080952.869999997</v>
      </c>
      <c r="C45" s="62">
        <f t="shared" ref="C45:G45" si="9">SUM(C47:C55)</f>
        <v>-2328343.2000000002</v>
      </c>
      <c r="D45" s="62">
        <f>SUM(D47:D55)</f>
        <v>59752609.669999994</v>
      </c>
      <c r="E45" s="62">
        <f t="shared" si="9"/>
        <v>22195122.32</v>
      </c>
      <c r="F45" s="62">
        <f t="shared" si="9"/>
        <v>21918262.32</v>
      </c>
      <c r="G45" s="63">
        <f t="shared" si="9"/>
        <v>37557487.349999994</v>
      </c>
    </row>
    <row r="46" spans="1:7" ht="12" customHeight="1" x14ac:dyDescent="0.25">
      <c r="A46" s="23" t="s">
        <v>59</v>
      </c>
      <c r="B46" s="69"/>
      <c r="C46" s="62"/>
      <c r="D46" s="62"/>
      <c r="E46" s="62"/>
      <c r="F46" s="62"/>
      <c r="G46" s="63"/>
    </row>
    <row r="47" spans="1:7" x14ac:dyDescent="0.25">
      <c r="A47" s="23" t="s">
        <v>26</v>
      </c>
      <c r="B47" s="78">
        <v>54305952.869999997</v>
      </c>
      <c r="C47" s="97">
        <v>-2678343.2000000002</v>
      </c>
      <c r="D47" s="41">
        <f t="shared" ref="D47:D55" si="10">+B47+C47</f>
        <v>51627609.669999994</v>
      </c>
      <c r="E47" s="79">
        <v>17124662.82</v>
      </c>
      <c r="F47" s="79">
        <v>17124662.82</v>
      </c>
      <c r="G47" s="30">
        <f t="shared" ref="G47:G55" si="11">+D47-E47</f>
        <v>34502946.849999994</v>
      </c>
    </row>
    <row r="48" spans="1:7" x14ac:dyDescent="0.25">
      <c r="A48" s="23" t="s">
        <v>67</v>
      </c>
      <c r="B48" s="78">
        <v>0</v>
      </c>
      <c r="C48" s="79">
        <v>0</v>
      </c>
      <c r="D48" s="41">
        <f t="shared" si="10"/>
        <v>0</v>
      </c>
      <c r="E48" s="79">
        <v>0</v>
      </c>
      <c r="F48" s="79">
        <v>0</v>
      </c>
      <c r="G48" s="30">
        <f t="shared" si="11"/>
        <v>0</v>
      </c>
    </row>
    <row r="49" spans="1:7" x14ac:dyDescent="0.25">
      <c r="A49" s="23" t="s">
        <v>68</v>
      </c>
      <c r="B49" s="78">
        <v>0</v>
      </c>
      <c r="C49" s="97">
        <v>0</v>
      </c>
      <c r="D49" s="41">
        <f t="shared" si="10"/>
        <v>0</v>
      </c>
      <c r="E49" s="79">
        <v>0</v>
      </c>
      <c r="F49" s="79">
        <v>0</v>
      </c>
      <c r="G49" s="30">
        <f t="shared" si="11"/>
        <v>0</v>
      </c>
    </row>
    <row r="50" spans="1:7" x14ac:dyDescent="0.25">
      <c r="A50" s="23" t="s">
        <v>69</v>
      </c>
      <c r="B50" s="78">
        <v>7675000</v>
      </c>
      <c r="C50" s="79">
        <v>350000</v>
      </c>
      <c r="D50" s="41">
        <f t="shared" si="10"/>
        <v>8025000</v>
      </c>
      <c r="E50" s="79">
        <v>4970459.5</v>
      </c>
      <c r="F50" s="79">
        <v>4693599.5</v>
      </c>
      <c r="G50" s="30">
        <f t="shared" si="11"/>
        <v>3054540.5</v>
      </c>
    </row>
    <row r="51" spans="1:7" x14ac:dyDescent="0.25">
      <c r="A51" s="23" t="s">
        <v>70</v>
      </c>
      <c r="B51" s="27">
        <v>0</v>
      </c>
      <c r="C51" s="41">
        <v>0</v>
      </c>
      <c r="D51" s="41">
        <f t="shared" si="10"/>
        <v>0</v>
      </c>
      <c r="E51" s="41">
        <v>0</v>
      </c>
      <c r="F51" s="41">
        <v>0</v>
      </c>
      <c r="G51" s="30">
        <f t="shared" si="11"/>
        <v>0</v>
      </c>
    </row>
    <row r="52" spans="1:7" ht="24" x14ac:dyDescent="0.25">
      <c r="A52" s="23" t="s">
        <v>71</v>
      </c>
      <c r="B52" s="27">
        <v>0</v>
      </c>
      <c r="C52" s="41">
        <v>0</v>
      </c>
      <c r="D52" s="41">
        <f t="shared" si="10"/>
        <v>0</v>
      </c>
      <c r="E52" s="41">
        <v>0</v>
      </c>
      <c r="F52" s="41">
        <v>0</v>
      </c>
      <c r="G52" s="30">
        <f t="shared" si="11"/>
        <v>0</v>
      </c>
    </row>
    <row r="53" spans="1:7" x14ac:dyDescent="0.25">
      <c r="A53" s="23" t="s">
        <v>72</v>
      </c>
      <c r="B53" s="27">
        <v>0</v>
      </c>
      <c r="C53" s="41">
        <v>0</v>
      </c>
      <c r="D53" s="41">
        <f t="shared" si="10"/>
        <v>0</v>
      </c>
      <c r="E53" s="41">
        <v>0</v>
      </c>
      <c r="F53" s="41">
        <v>0</v>
      </c>
      <c r="G53" s="30">
        <f t="shared" si="11"/>
        <v>0</v>
      </c>
    </row>
    <row r="54" spans="1:7" x14ac:dyDescent="0.25">
      <c r="A54" s="23" t="s">
        <v>73</v>
      </c>
      <c r="B54" s="27">
        <v>100000</v>
      </c>
      <c r="C54" s="41">
        <v>0</v>
      </c>
      <c r="D54" s="41">
        <f t="shared" si="10"/>
        <v>100000</v>
      </c>
      <c r="E54" s="41">
        <v>100000</v>
      </c>
      <c r="F54" s="41">
        <v>100000</v>
      </c>
      <c r="G54" s="30">
        <f t="shared" si="11"/>
        <v>0</v>
      </c>
    </row>
    <row r="55" spans="1:7" ht="15.75" thickBot="1" x14ac:dyDescent="0.3">
      <c r="A55" s="28" t="s">
        <v>74</v>
      </c>
      <c r="B55" s="64">
        <v>0</v>
      </c>
      <c r="C55" s="65">
        <v>0</v>
      </c>
      <c r="D55" s="70">
        <f t="shared" si="10"/>
        <v>0</v>
      </c>
      <c r="E55" s="65">
        <v>0</v>
      </c>
      <c r="F55" s="65">
        <v>0</v>
      </c>
      <c r="G55" s="72">
        <f t="shared" si="11"/>
        <v>0</v>
      </c>
    </row>
    <row r="56" spans="1:7" x14ac:dyDescent="0.25">
      <c r="A56" s="2"/>
      <c r="B56" s="3"/>
      <c r="C56" s="3"/>
      <c r="D56" s="3"/>
      <c r="E56" s="3"/>
      <c r="F56" s="3"/>
      <c r="G56" s="8" t="s">
        <v>79</v>
      </c>
    </row>
    <row r="57" spans="1:7" x14ac:dyDescent="0.25">
      <c r="A57" s="2"/>
      <c r="B57" s="3"/>
      <c r="C57" s="3"/>
      <c r="D57" s="3"/>
      <c r="E57" s="3"/>
      <c r="F57" s="3"/>
      <c r="G57" s="8"/>
    </row>
    <row r="58" spans="1:7" x14ac:dyDescent="0.25">
      <c r="A58" s="2"/>
      <c r="B58" s="3"/>
      <c r="C58" s="3"/>
      <c r="D58" s="3"/>
      <c r="E58" s="3"/>
      <c r="F58" s="3"/>
      <c r="G58" s="8"/>
    </row>
    <row r="59" spans="1:7" x14ac:dyDescent="0.25">
      <c r="A59" s="2"/>
      <c r="B59" s="3"/>
      <c r="C59" s="3"/>
      <c r="D59" s="3"/>
      <c r="E59" s="3"/>
      <c r="F59" s="3"/>
      <c r="G59" s="8"/>
    </row>
    <row r="60" spans="1:7" x14ac:dyDescent="0.25">
      <c r="A60" s="2"/>
      <c r="B60" s="3"/>
      <c r="C60" s="3"/>
      <c r="D60" s="3"/>
      <c r="E60" s="3"/>
      <c r="F60" s="3"/>
      <c r="G60" s="8"/>
    </row>
    <row r="61" spans="1:7" x14ac:dyDescent="0.25">
      <c r="A61" s="2"/>
      <c r="B61" s="3"/>
      <c r="C61" s="3"/>
      <c r="D61" s="3"/>
      <c r="E61" s="3"/>
      <c r="F61" s="3"/>
      <c r="G61" s="8"/>
    </row>
    <row r="62" spans="1:7" x14ac:dyDescent="0.25">
      <c r="A62" s="2"/>
      <c r="B62" s="3"/>
      <c r="C62" s="3"/>
      <c r="D62" s="3"/>
      <c r="E62" s="3"/>
      <c r="F62" s="3"/>
      <c r="G62" s="8"/>
    </row>
    <row r="63" spans="1:7" x14ac:dyDescent="0.25">
      <c r="A63" s="2"/>
      <c r="B63" s="3"/>
      <c r="C63" s="3"/>
      <c r="D63" s="3"/>
      <c r="E63" s="3"/>
      <c r="F63" s="3"/>
      <c r="G63" s="8"/>
    </row>
    <row r="64" spans="1:7" x14ac:dyDescent="0.25">
      <c r="A64" s="2"/>
      <c r="B64" s="3"/>
      <c r="C64" s="3"/>
      <c r="D64" s="3"/>
      <c r="E64" s="3"/>
      <c r="F64" s="3"/>
      <c r="G64" s="8"/>
    </row>
    <row r="65" spans="1:7" x14ac:dyDescent="0.25">
      <c r="A65" s="2"/>
      <c r="B65" s="3"/>
      <c r="C65" s="3"/>
      <c r="D65" s="3"/>
      <c r="E65" s="3"/>
      <c r="F65" s="3"/>
      <c r="G65" s="8"/>
    </row>
    <row r="66" spans="1:7" x14ac:dyDescent="0.25">
      <c r="A66" s="2"/>
      <c r="B66" s="3"/>
      <c r="C66" s="3"/>
      <c r="D66" s="3"/>
      <c r="E66" s="3"/>
      <c r="F66" s="3"/>
      <c r="G66" s="8"/>
    </row>
    <row r="67" spans="1:7" x14ac:dyDescent="0.25">
      <c r="A67" s="2"/>
      <c r="B67" s="3"/>
      <c r="C67" s="3"/>
      <c r="D67" s="3"/>
      <c r="E67" s="3"/>
      <c r="F67" s="3"/>
      <c r="G67" s="8"/>
    </row>
    <row r="68" spans="1:7" x14ac:dyDescent="0.25">
      <c r="A68" s="2"/>
      <c r="B68" s="3"/>
      <c r="C68" s="3"/>
      <c r="D68" s="3"/>
      <c r="E68" s="3"/>
      <c r="F68" s="3"/>
      <c r="G68" s="8"/>
    </row>
    <row r="69" spans="1:7" x14ac:dyDescent="0.25">
      <c r="A69" s="2"/>
      <c r="B69" s="3"/>
      <c r="C69" s="3"/>
      <c r="D69" s="3"/>
      <c r="E69" s="3"/>
      <c r="F69" s="3"/>
      <c r="G69" s="8"/>
    </row>
    <row r="70" spans="1:7" x14ac:dyDescent="0.25">
      <c r="A70" s="2"/>
      <c r="B70" s="3"/>
      <c r="C70" s="3"/>
      <c r="D70" s="3"/>
      <c r="E70" s="3"/>
      <c r="F70" s="3"/>
      <c r="G70" s="8"/>
    </row>
    <row r="71" spans="1:7" x14ac:dyDescent="0.25">
      <c r="A71" s="2"/>
      <c r="B71" s="3"/>
      <c r="C71" s="3"/>
      <c r="D71" s="3"/>
      <c r="E71" s="3"/>
      <c r="F71" s="3"/>
      <c r="G71" s="8"/>
    </row>
    <row r="72" spans="1:7" x14ac:dyDescent="0.25">
      <c r="A72" s="2"/>
      <c r="B72" s="3"/>
      <c r="C72" s="3"/>
      <c r="D72" s="3"/>
      <c r="E72" s="3"/>
      <c r="F72" s="3"/>
      <c r="G72" s="8"/>
    </row>
    <row r="73" spans="1:7" ht="15.75" x14ac:dyDescent="0.25">
      <c r="A73" s="105" t="s">
        <v>0</v>
      </c>
      <c r="B73" s="105"/>
      <c r="C73" s="105"/>
      <c r="D73" s="105"/>
      <c r="E73" s="105"/>
      <c r="F73" s="105"/>
      <c r="G73" s="105"/>
    </row>
    <row r="74" spans="1:7" ht="15.75" x14ac:dyDescent="0.25">
      <c r="A74" s="105" t="s">
        <v>1</v>
      </c>
      <c r="B74" s="105"/>
      <c r="C74" s="105"/>
      <c r="D74" s="105"/>
      <c r="E74" s="105"/>
      <c r="F74" s="105"/>
      <c r="G74" s="105"/>
    </row>
    <row r="75" spans="1:7" x14ac:dyDescent="0.25">
      <c r="A75" s="109" t="s">
        <v>92</v>
      </c>
      <c r="B75" s="109"/>
      <c r="C75" s="109"/>
      <c r="D75" s="109"/>
      <c r="E75" s="109"/>
      <c r="F75" s="109"/>
      <c r="G75" s="109"/>
    </row>
    <row r="76" spans="1:7" ht="15" customHeight="1" x14ac:dyDescent="0.25">
      <c r="A76" s="104" t="s">
        <v>93</v>
      </c>
      <c r="B76" s="104"/>
      <c r="C76" s="104"/>
      <c r="D76" s="104"/>
      <c r="E76" s="104"/>
      <c r="F76" s="104"/>
      <c r="G76" s="104"/>
    </row>
    <row r="77" spans="1:7" ht="15.75" thickBot="1" x14ac:dyDescent="0.3">
      <c r="A77" s="7"/>
      <c r="B77" s="6"/>
      <c r="C77" s="6"/>
      <c r="D77" s="6"/>
      <c r="E77" s="6"/>
      <c r="F77" s="6"/>
      <c r="G77" s="6"/>
    </row>
    <row r="78" spans="1:7" x14ac:dyDescent="0.25">
      <c r="A78" s="107" t="s">
        <v>4</v>
      </c>
      <c r="B78" s="106" t="s">
        <v>3</v>
      </c>
      <c r="C78" s="106"/>
      <c r="D78" s="106"/>
      <c r="E78" s="106"/>
      <c r="F78" s="106"/>
      <c r="G78" s="110" t="s">
        <v>9</v>
      </c>
    </row>
    <row r="79" spans="1:7" ht="24" x14ac:dyDescent="0.25">
      <c r="A79" s="108"/>
      <c r="B79" s="17" t="s">
        <v>5</v>
      </c>
      <c r="C79" s="17" t="s">
        <v>75</v>
      </c>
      <c r="D79" s="18" t="s">
        <v>6</v>
      </c>
      <c r="E79" s="18" t="s">
        <v>7</v>
      </c>
      <c r="F79" s="18" t="s">
        <v>8</v>
      </c>
      <c r="G79" s="111"/>
    </row>
    <row r="80" spans="1:7" ht="24" x14ac:dyDescent="0.25">
      <c r="A80" s="22" t="s">
        <v>88</v>
      </c>
      <c r="B80" s="61">
        <f t="shared" ref="B80:G80" si="12">SUM(B81:B89)</f>
        <v>13265000</v>
      </c>
      <c r="C80" s="62">
        <f t="shared" si="12"/>
        <v>-4714169.99</v>
      </c>
      <c r="D80" s="62">
        <f>SUM(D81:D89)</f>
        <v>8550830.0099999998</v>
      </c>
      <c r="E80" s="62">
        <f t="shared" si="12"/>
        <v>1635128.5299999998</v>
      </c>
      <c r="F80" s="62">
        <f>SUM(F81:F89)</f>
        <v>995625.73</v>
      </c>
      <c r="G80" s="63">
        <f t="shared" si="12"/>
        <v>6915701.4800000004</v>
      </c>
    </row>
    <row r="81" spans="1:7" x14ac:dyDescent="0.25">
      <c r="A81" s="23" t="s">
        <v>27</v>
      </c>
      <c r="B81" s="78">
        <v>2444000</v>
      </c>
      <c r="C81" s="79">
        <v>144000</v>
      </c>
      <c r="D81" s="41">
        <f t="shared" ref="D81:D113" si="13">+B81+C81</f>
        <v>2588000</v>
      </c>
      <c r="E81" s="79">
        <v>679589.69</v>
      </c>
      <c r="F81" s="79">
        <v>67626.89</v>
      </c>
      <c r="G81" s="73">
        <f t="shared" ref="G81:G114" si="14">+D81-E81</f>
        <v>1908410.31</v>
      </c>
    </row>
    <row r="82" spans="1:7" x14ac:dyDescent="0.25">
      <c r="A82" s="23" t="s">
        <v>28</v>
      </c>
      <c r="B82" s="78">
        <v>106000</v>
      </c>
      <c r="C82" s="87">
        <v>0</v>
      </c>
      <c r="D82" s="41">
        <f t="shared" si="13"/>
        <v>106000</v>
      </c>
      <c r="E82" s="79">
        <v>0</v>
      </c>
      <c r="F82" s="79">
        <v>0</v>
      </c>
      <c r="G82" s="73">
        <f t="shared" si="14"/>
        <v>106000</v>
      </c>
    </row>
    <row r="83" spans="1:7" x14ac:dyDescent="0.25">
      <c r="A83" s="23" t="s">
        <v>60</v>
      </c>
      <c r="B83" s="78">
        <v>80000</v>
      </c>
      <c r="C83" s="97">
        <v>0</v>
      </c>
      <c r="D83" s="41">
        <f t="shared" si="13"/>
        <v>80000</v>
      </c>
      <c r="E83" s="79">
        <v>0</v>
      </c>
      <c r="F83" s="79">
        <v>0</v>
      </c>
      <c r="G83" s="73">
        <f>+D83-E83</f>
        <v>80000</v>
      </c>
    </row>
    <row r="84" spans="1:7" x14ac:dyDescent="0.25">
      <c r="A84" s="23" t="s">
        <v>61</v>
      </c>
      <c r="B84" s="78">
        <v>3500000</v>
      </c>
      <c r="C84" s="97">
        <v>-3500000</v>
      </c>
      <c r="D84" s="41">
        <f t="shared" si="13"/>
        <v>0</v>
      </c>
      <c r="E84" s="79">
        <v>0</v>
      </c>
      <c r="F84" s="79">
        <v>0</v>
      </c>
      <c r="G84" s="73">
        <f t="shared" si="14"/>
        <v>0</v>
      </c>
    </row>
    <row r="85" spans="1:7" x14ac:dyDescent="0.25">
      <c r="A85" s="29" t="s">
        <v>62</v>
      </c>
      <c r="B85" s="27">
        <v>0</v>
      </c>
      <c r="C85" s="41">
        <v>0</v>
      </c>
      <c r="D85" s="41">
        <f t="shared" si="13"/>
        <v>0</v>
      </c>
      <c r="E85" s="41">
        <v>0</v>
      </c>
      <c r="F85" s="41">
        <v>0</v>
      </c>
      <c r="G85" s="73">
        <f t="shared" si="14"/>
        <v>0</v>
      </c>
    </row>
    <row r="86" spans="1:7" ht="14.25" customHeight="1" x14ac:dyDescent="0.25">
      <c r="A86" s="23" t="s">
        <v>82</v>
      </c>
      <c r="B86" s="78">
        <v>635000</v>
      </c>
      <c r="C86" s="79">
        <v>0</v>
      </c>
      <c r="D86" s="41">
        <f t="shared" si="13"/>
        <v>635000</v>
      </c>
      <c r="E86" s="79">
        <v>27540</v>
      </c>
      <c r="F86" s="79">
        <v>0</v>
      </c>
      <c r="G86" s="73">
        <f t="shared" si="14"/>
        <v>607460</v>
      </c>
    </row>
    <row r="87" spans="1:7" x14ac:dyDescent="0.25">
      <c r="A87" s="29" t="s">
        <v>64</v>
      </c>
      <c r="B87" s="27">
        <v>0</v>
      </c>
      <c r="C87" s="41">
        <v>0</v>
      </c>
      <c r="D87" s="41">
        <f t="shared" si="13"/>
        <v>0</v>
      </c>
      <c r="E87" s="41">
        <v>0</v>
      </c>
      <c r="F87" s="41">
        <v>0</v>
      </c>
      <c r="G87" s="73">
        <f t="shared" si="14"/>
        <v>0</v>
      </c>
    </row>
    <row r="88" spans="1:7" x14ac:dyDescent="0.25">
      <c r="A88" s="23" t="s">
        <v>65</v>
      </c>
      <c r="B88" s="78">
        <v>0</v>
      </c>
      <c r="C88" s="79">
        <v>0</v>
      </c>
      <c r="D88" s="41">
        <f t="shared" si="13"/>
        <v>0</v>
      </c>
      <c r="E88" s="79">
        <v>0</v>
      </c>
      <c r="F88" s="79">
        <v>0</v>
      </c>
      <c r="G88" s="73">
        <f t="shared" si="14"/>
        <v>0</v>
      </c>
    </row>
    <row r="89" spans="1:7" x14ac:dyDescent="0.25">
      <c r="A89" s="23" t="s">
        <v>66</v>
      </c>
      <c r="B89" s="78">
        <v>6500000</v>
      </c>
      <c r="C89" s="97">
        <v>-1358169.99</v>
      </c>
      <c r="D89" s="41">
        <f t="shared" si="13"/>
        <v>5141830.01</v>
      </c>
      <c r="E89" s="79">
        <v>927998.84</v>
      </c>
      <c r="F89" s="79">
        <v>927998.84</v>
      </c>
      <c r="G89" s="73">
        <f t="shared" si="14"/>
        <v>4213831.17</v>
      </c>
    </row>
    <row r="90" spans="1:7" ht="12" customHeight="1" x14ac:dyDescent="0.25">
      <c r="A90" s="25" t="s">
        <v>89</v>
      </c>
      <c r="B90" s="62">
        <f t="shared" ref="B90:F90" si="15">+B91+B92</f>
        <v>233019109.14000002</v>
      </c>
      <c r="C90" s="62">
        <f t="shared" si="15"/>
        <v>937108.12000000011</v>
      </c>
      <c r="D90" s="62">
        <f t="shared" si="15"/>
        <v>233956217.26000002</v>
      </c>
      <c r="E90" s="62">
        <f t="shared" si="15"/>
        <v>151365561.37</v>
      </c>
      <c r="F90" s="62">
        <f t="shared" si="15"/>
        <v>49632530</v>
      </c>
      <c r="G90" s="63">
        <f>+G91+G92</f>
        <v>82590655.890000001</v>
      </c>
    </row>
    <row r="91" spans="1:7" x14ac:dyDescent="0.25">
      <c r="A91" s="23" t="s">
        <v>38</v>
      </c>
      <c r="B91" s="78">
        <v>207523349.58000001</v>
      </c>
      <c r="C91" s="79">
        <v>3591405</v>
      </c>
      <c r="D91" s="41">
        <f t="shared" si="13"/>
        <v>211114754.58000001</v>
      </c>
      <c r="E91" s="41">
        <v>144871851.18000001</v>
      </c>
      <c r="F91" s="41">
        <v>47630925.789999999</v>
      </c>
      <c r="G91" s="73">
        <f t="shared" si="14"/>
        <v>66242903.400000006</v>
      </c>
    </row>
    <row r="92" spans="1:7" x14ac:dyDescent="0.25">
      <c r="A92" s="23" t="s">
        <v>39</v>
      </c>
      <c r="B92" s="78">
        <v>25495759.559999999</v>
      </c>
      <c r="C92" s="97">
        <v>-2654296.88</v>
      </c>
      <c r="D92" s="41">
        <f t="shared" si="13"/>
        <v>22841462.68</v>
      </c>
      <c r="E92" s="41">
        <v>6493710.1900000004</v>
      </c>
      <c r="F92" s="41">
        <v>2001604.21</v>
      </c>
      <c r="G92" s="73">
        <f t="shared" si="14"/>
        <v>16347752.489999998</v>
      </c>
    </row>
    <row r="93" spans="1:7" x14ac:dyDescent="0.25">
      <c r="A93" s="23" t="s">
        <v>40</v>
      </c>
      <c r="B93" s="27">
        <v>0</v>
      </c>
      <c r="C93" s="41">
        <v>0</v>
      </c>
      <c r="D93" s="41">
        <f t="shared" si="13"/>
        <v>0</v>
      </c>
      <c r="E93" s="41">
        <v>0</v>
      </c>
      <c r="F93" s="41">
        <v>0</v>
      </c>
      <c r="G93" s="73">
        <f t="shared" si="14"/>
        <v>0</v>
      </c>
    </row>
    <row r="94" spans="1:7" x14ac:dyDescent="0.25">
      <c r="A94" s="25" t="s">
        <v>41</v>
      </c>
      <c r="B94" s="26">
        <f>+B102</f>
        <v>0</v>
      </c>
      <c r="C94" s="62">
        <f>+C102</f>
        <v>0</v>
      </c>
      <c r="D94" s="62">
        <f>+D102</f>
        <v>0</v>
      </c>
      <c r="E94" s="62">
        <f t="shared" ref="E94:F94" si="16">+E102</f>
        <v>0</v>
      </c>
      <c r="F94" s="62">
        <f t="shared" si="16"/>
        <v>0</v>
      </c>
      <c r="G94" s="74">
        <f>+D94-E94</f>
        <v>0</v>
      </c>
    </row>
    <row r="95" spans="1:7" x14ac:dyDescent="0.25">
      <c r="A95" s="23" t="s">
        <v>76</v>
      </c>
      <c r="B95" s="27">
        <v>0</v>
      </c>
      <c r="C95" s="41">
        <v>0</v>
      </c>
      <c r="D95" s="41">
        <f t="shared" si="13"/>
        <v>0</v>
      </c>
      <c r="E95" s="41">
        <v>0</v>
      </c>
      <c r="F95" s="41">
        <v>0</v>
      </c>
      <c r="G95" s="73">
        <f t="shared" si="14"/>
        <v>0</v>
      </c>
    </row>
    <row r="96" spans="1:7" x14ac:dyDescent="0.25">
      <c r="A96" s="23" t="s">
        <v>43</v>
      </c>
      <c r="B96" s="27">
        <v>0</v>
      </c>
      <c r="C96" s="41">
        <v>0</v>
      </c>
      <c r="D96" s="41">
        <f t="shared" si="13"/>
        <v>0</v>
      </c>
      <c r="E96" s="41">
        <v>0</v>
      </c>
      <c r="F96" s="41">
        <v>0</v>
      </c>
      <c r="G96" s="73">
        <f t="shared" si="14"/>
        <v>0</v>
      </c>
    </row>
    <row r="97" spans="1:7" x14ac:dyDescent="0.25">
      <c r="A97" s="23" t="s">
        <v>44</v>
      </c>
      <c r="B97" s="27">
        <v>0</v>
      </c>
      <c r="C97" s="41">
        <v>0</v>
      </c>
      <c r="D97" s="41">
        <f t="shared" si="13"/>
        <v>0</v>
      </c>
      <c r="E97" s="41">
        <v>0</v>
      </c>
      <c r="F97" s="41">
        <v>0</v>
      </c>
      <c r="G97" s="73">
        <f t="shared" si="14"/>
        <v>0</v>
      </c>
    </row>
    <row r="98" spans="1:7" x14ac:dyDescent="0.25">
      <c r="A98" s="23" t="s">
        <v>45</v>
      </c>
      <c r="B98" s="27">
        <v>0</v>
      </c>
      <c r="C98" s="41">
        <v>0</v>
      </c>
      <c r="D98" s="41">
        <f t="shared" si="13"/>
        <v>0</v>
      </c>
      <c r="E98" s="41">
        <v>0</v>
      </c>
      <c r="F98" s="41">
        <v>0</v>
      </c>
      <c r="G98" s="73">
        <f t="shared" si="14"/>
        <v>0</v>
      </c>
    </row>
    <row r="99" spans="1:7" ht="13.5" customHeight="1" x14ac:dyDescent="0.25">
      <c r="A99" s="23" t="s">
        <v>46</v>
      </c>
      <c r="B99" s="27">
        <v>0</v>
      </c>
      <c r="C99" s="41">
        <v>0</v>
      </c>
      <c r="D99" s="41">
        <f t="shared" si="13"/>
        <v>0</v>
      </c>
      <c r="E99" s="41">
        <v>0</v>
      </c>
      <c r="F99" s="41">
        <v>0</v>
      </c>
      <c r="G99" s="73">
        <f t="shared" si="14"/>
        <v>0</v>
      </c>
    </row>
    <row r="100" spans="1:7" ht="24" x14ac:dyDescent="0.25">
      <c r="A100" s="23" t="s">
        <v>47</v>
      </c>
      <c r="B100" s="27">
        <v>0</v>
      </c>
      <c r="C100" s="41">
        <v>0</v>
      </c>
      <c r="D100" s="41">
        <f t="shared" si="13"/>
        <v>0</v>
      </c>
      <c r="E100" s="41">
        <v>0</v>
      </c>
      <c r="F100" s="41">
        <v>0</v>
      </c>
      <c r="G100" s="73">
        <f t="shared" si="14"/>
        <v>0</v>
      </c>
    </row>
    <row r="101" spans="1:7" x14ac:dyDescent="0.25">
      <c r="A101" s="23" t="s">
        <v>48</v>
      </c>
      <c r="B101" s="27">
        <v>0</v>
      </c>
      <c r="C101" s="41">
        <v>0</v>
      </c>
      <c r="D101" s="41">
        <f t="shared" si="13"/>
        <v>0</v>
      </c>
      <c r="E101" s="41">
        <v>0</v>
      </c>
      <c r="F101" s="41">
        <v>0</v>
      </c>
      <c r="G101" s="73">
        <f t="shared" si="14"/>
        <v>0</v>
      </c>
    </row>
    <row r="102" spans="1:7" ht="24" x14ac:dyDescent="0.25">
      <c r="A102" s="23" t="s">
        <v>42</v>
      </c>
      <c r="B102" s="27">
        <v>0</v>
      </c>
      <c r="C102" s="41">
        <v>0</v>
      </c>
      <c r="D102" s="41">
        <f t="shared" si="13"/>
        <v>0</v>
      </c>
      <c r="E102" s="41">
        <v>0</v>
      </c>
      <c r="F102" s="41">
        <v>0</v>
      </c>
      <c r="G102" s="73">
        <f t="shared" si="14"/>
        <v>0</v>
      </c>
    </row>
    <row r="103" spans="1:7" x14ac:dyDescent="0.25">
      <c r="A103" s="25" t="s">
        <v>90</v>
      </c>
      <c r="B103" s="26">
        <f>+B106</f>
        <v>0</v>
      </c>
      <c r="C103" s="62">
        <f>+C106</f>
        <v>0</v>
      </c>
      <c r="D103" s="62">
        <f>+D106</f>
        <v>0</v>
      </c>
      <c r="E103" s="62">
        <f t="shared" ref="E103:F103" si="17">+E106</f>
        <v>0</v>
      </c>
      <c r="F103" s="62">
        <f t="shared" si="17"/>
        <v>0</v>
      </c>
      <c r="G103" s="63">
        <f>+G106</f>
        <v>0</v>
      </c>
    </row>
    <row r="104" spans="1:7" x14ac:dyDescent="0.25">
      <c r="A104" s="23" t="s">
        <v>50</v>
      </c>
      <c r="B104" s="24">
        <v>0</v>
      </c>
      <c r="C104" s="43">
        <v>0</v>
      </c>
      <c r="D104" s="41">
        <f t="shared" si="13"/>
        <v>0</v>
      </c>
      <c r="E104" s="43">
        <v>0</v>
      </c>
      <c r="F104" s="43">
        <v>0</v>
      </c>
      <c r="G104" s="73">
        <f t="shared" si="14"/>
        <v>0</v>
      </c>
    </row>
    <row r="105" spans="1:7" x14ac:dyDescent="0.25">
      <c r="A105" s="23" t="s">
        <v>51</v>
      </c>
      <c r="B105" s="24">
        <v>0</v>
      </c>
      <c r="C105" s="41">
        <v>0</v>
      </c>
      <c r="D105" s="41">
        <f t="shared" si="13"/>
        <v>0</v>
      </c>
      <c r="E105" s="41">
        <v>0</v>
      </c>
      <c r="F105" s="41">
        <v>0</v>
      </c>
      <c r="G105" s="73">
        <f t="shared" si="14"/>
        <v>0</v>
      </c>
    </row>
    <row r="106" spans="1:7" x14ac:dyDescent="0.25">
      <c r="A106" s="23" t="s">
        <v>49</v>
      </c>
      <c r="B106" s="27">
        <v>0</v>
      </c>
      <c r="C106" s="41">
        <v>0</v>
      </c>
      <c r="D106" s="41">
        <f t="shared" si="13"/>
        <v>0</v>
      </c>
      <c r="E106" s="41">
        <v>0</v>
      </c>
      <c r="F106" s="41">
        <v>0</v>
      </c>
      <c r="G106" s="73">
        <f t="shared" si="14"/>
        <v>0</v>
      </c>
    </row>
    <row r="107" spans="1:7" x14ac:dyDescent="0.25">
      <c r="A107" s="25" t="s">
        <v>91</v>
      </c>
      <c r="B107" s="26">
        <f>+B108+B109</f>
        <v>0</v>
      </c>
      <c r="C107" s="62">
        <f>SUM(C108:C114)</f>
        <v>0</v>
      </c>
      <c r="D107" s="62">
        <f>SUM(D108:D114)</f>
        <v>0</v>
      </c>
      <c r="E107" s="62">
        <f>SUM(E108:E114)</f>
        <v>0</v>
      </c>
      <c r="F107" s="62">
        <f>SUM(F108:F114)</f>
        <v>0</v>
      </c>
      <c r="G107" s="63">
        <f>SUM(G108:G114)</f>
        <v>0</v>
      </c>
    </row>
    <row r="108" spans="1:7" x14ac:dyDescent="0.25">
      <c r="A108" s="23" t="s">
        <v>52</v>
      </c>
      <c r="B108" s="27">
        <v>0</v>
      </c>
      <c r="C108" s="41">
        <v>0</v>
      </c>
      <c r="D108" s="41">
        <f t="shared" si="13"/>
        <v>0</v>
      </c>
      <c r="E108" s="41">
        <v>0</v>
      </c>
      <c r="F108" s="41">
        <v>0</v>
      </c>
      <c r="G108" s="73">
        <f t="shared" si="14"/>
        <v>0</v>
      </c>
    </row>
    <row r="109" spans="1:7" x14ac:dyDescent="0.25">
      <c r="A109" s="23" t="s">
        <v>53</v>
      </c>
      <c r="B109" s="27">
        <v>0</v>
      </c>
      <c r="C109" s="41">
        <v>0</v>
      </c>
      <c r="D109" s="41">
        <f t="shared" si="13"/>
        <v>0</v>
      </c>
      <c r="E109" s="41">
        <v>0</v>
      </c>
      <c r="F109" s="41">
        <v>0</v>
      </c>
      <c r="G109" s="73">
        <f t="shared" si="14"/>
        <v>0</v>
      </c>
    </row>
    <row r="110" spans="1:7" x14ac:dyDescent="0.25">
      <c r="A110" s="23" t="s">
        <v>55</v>
      </c>
      <c r="B110" s="27">
        <v>0</v>
      </c>
      <c r="C110" s="41">
        <v>0</v>
      </c>
      <c r="D110" s="41">
        <f t="shared" si="13"/>
        <v>0</v>
      </c>
      <c r="E110" s="41">
        <v>0</v>
      </c>
      <c r="F110" s="41">
        <v>0</v>
      </c>
      <c r="G110" s="73">
        <f t="shared" si="14"/>
        <v>0</v>
      </c>
    </row>
    <row r="111" spans="1:7" x14ac:dyDescent="0.25">
      <c r="A111" s="23" t="s">
        <v>54</v>
      </c>
      <c r="B111" s="27">
        <v>0</v>
      </c>
      <c r="C111" s="41">
        <v>0</v>
      </c>
      <c r="D111" s="41">
        <f t="shared" si="13"/>
        <v>0</v>
      </c>
      <c r="E111" s="41">
        <v>0</v>
      </c>
      <c r="F111" s="41">
        <v>0</v>
      </c>
      <c r="G111" s="73">
        <f t="shared" si="14"/>
        <v>0</v>
      </c>
    </row>
    <row r="112" spans="1:7" x14ac:dyDescent="0.25">
      <c r="A112" s="23" t="s">
        <v>56</v>
      </c>
      <c r="B112" s="27">
        <v>0</v>
      </c>
      <c r="C112" s="41">
        <v>0</v>
      </c>
      <c r="D112" s="41">
        <f t="shared" si="13"/>
        <v>0</v>
      </c>
      <c r="E112" s="41">
        <v>0</v>
      </c>
      <c r="F112" s="41">
        <v>0</v>
      </c>
      <c r="G112" s="73">
        <f t="shared" si="14"/>
        <v>0</v>
      </c>
    </row>
    <row r="113" spans="1:7" ht="16.7" customHeight="1" x14ac:dyDescent="0.25">
      <c r="A113" s="23" t="s">
        <v>57</v>
      </c>
      <c r="B113" s="27">
        <v>0</v>
      </c>
      <c r="C113" s="41">
        <v>0</v>
      </c>
      <c r="D113" s="41">
        <f t="shared" si="13"/>
        <v>0</v>
      </c>
      <c r="E113" s="41">
        <v>0</v>
      </c>
      <c r="F113" s="41">
        <v>0</v>
      </c>
      <c r="G113" s="73">
        <f t="shared" si="14"/>
        <v>0</v>
      </c>
    </row>
    <row r="114" spans="1:7" ht="15.75" thickBot="1" x14ac:dyDescent="0.3">
      <c r="A114" s="28" t="s">
        <v>58</v>
      </c>
      <c r="B114" s="64">
        <v>0</v>
      </c>
      <c r="C114" s="65">
        <v>0</v>
      </c>
      <c r="D114" s="65">
        <v>0</v>
      </c>
      <c r="E114" s="65">
        <v>0</v>
      </c>
      <c r="F114" s="65">
        <v>0</v>
      </c>
      <c r="G114" s="72">
        <f t="shared" si="14"/>
        <v>0</v>
      </c>
    </row>
    <row r="115" spans="1:7" x14ac:dyDescent="0.25">
      <c r="A115" s="13"/>
      <c r="B115" s="4"/>
      <c r="C115" s="4"/>
      <c r="D115" s="4"/>
      <c r="E115" s="5"/>
      <c r="F115" s="5"/>
    </row>
    <row r="117" spans="1:7" ht="15" customHeight="1" x14ac:dyDescent="0.25">
      <c r="E117" s="71"/>
    </row>
    <row r="118" spans="1:7" x14ac:dyDescent="0.25">
      <c r="E118" s="71"/>
    </row>
    <row r="119" spans="1:7" ht="15" customHeight="1" x14ac:dyDescent="0.25"/>
    <row r="120" spans="1:7" ht="15" customHeight="1" x14ac:dyDescent="0.25"/>
    <row r="121" spans="1:7" ht="15" customHeight="1" x14ac:dyDescent="0.25"/>
    <row r="122" spans="1:7" ht="15" customHeight="1" x14ac:dyDescent="0.25"/>
    <row r="123" spans="1:7" ht="15" customHeight="1" x14ac:dyDescent="0.25"/>
    <row r="124" spans="1:7" ht="15" customHeight="1" x14ac:dyDescent="0.25">
      <c r="G124" s="11" t="s">
        <v>80</v>
      </c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1:7" ht="15" customHeight="1" x14ac:dyDescent="0.25"/>
    <row r="130" spans="1:7" ht="15" customHeight="1" x14ac:dyDescent="0.25"/>
    <row r="131" spans="1:7" ht="15" customHeight="1" x14ac:dyDescent="0.25"/>
    <row r="132" spans="1:7" ht="15" customHeight="1" x14ac:dyDescent="0.25"/>
    <row r="133" spans="1:7" ht="15" customHeight="1" x14ac:dyDescent="0.25"/>
    <row r="134" spans="1:7" ht="15" customHeight="1" x14ac:dyDescent="0.25"/>
    <row r="135" spans="1:7" ht="15" customHeight="1" x14ac:dyDescent="0.25"/>
    <row r="136" spans="1:7" ht="15" customHeight="1" x14ac:dyDescent="0.25"/>
    <row r="137" spans="1:7" ht="15" customHeight="1" x14ac:dyDescent="0.25"/>
    <row r="138" spans="1:7" ht="15" customHeight="1" x14ac:dyDescent="0.25"/>
    <row r="139" spans="1:7" ht="15" customHeight="1" x14ac:dyDescent="0.25"/>
    <row r="141" spans="1:7" x14ac:dyDescent="0.25">
      <c r="F141" s="10"/>
    </row>
    <row r="142" spans="1:7" ht="15" customHeight="1" x14ac:dyDescent="0.25">
      <c r="A142" s="105" t="s">
        <v>0</v>
      </c>
      <c r="B142" s="105"/>
      <c r="C142" s="105"/>
      <c r="D142" s="105"/>
      <c r="E142" s="105"/>
      <c r="F142" s="105"/>
      <c r="G142" s="105"/>
    </row>
    <row r="143" spans="1:7" ht="15" customHeight="1" x14ac:dyDescent="0.25">
      <c r="A143" s="105" t="s">
        <v>1</v>
      </c>
      <c r="B143" s="105"/>
      <c r="C143" s="105"/>
      <c r="D143" s="105"/>
      <c r="E143" s="105"/>
      <c r="F143" s="105"/>
      <c r="G143" s="105"/>
    </row>
    <row r="144" spans="1:7" ht="15" customHeight="1" x14ac:dyDescent="0.25">
      <c r="A144" s="109" t="s">
        <v>92</v>
      </c>
      <c r="B144" s="109"/>
      <c r="C144" s="109"/>
      <c r="D144" s="109"/>
      <c r="E144" s="109"/>
      <c r="F144" s="109"/>
      <c r="G144" s="109"/>
    </row>
    <row r="145" spans="1:8" ht="15" customHeight="1" x14ac:dyDescent="0.25">
      <c r="A145" s="104" t="s">
        <v>93</v>
      </c>
      <c r="B145" s="104"/>
      <c r="C145" s="104"/>
      <c r="D145" s="104"/>
      <c r="E145" s="104"/>
      <c r="F145" s="104"/>
      <c r="G145" s="104"/>
    </row>
    <row r="146" spans="1:8" ht="15.75" thickBot="1" x14ac:dyDescent="0.3"/>
    <row r="147" spans="1:8" ht="22.5" customHeight="1" x14ac:dyDescent="0.25">
      <c r="A147" s="112" t="s">
        <v>4</v>
      </c>
      <c r="B147" s="114" t="s">
        <v>3</v>
      </c>
      <c r="C147" s="114"/>
      <c r="D147" s="114"/>
      <c r="E147" s="114"/>
      <c r="F147" s="114"/>
      <c r="G147" s="115" t="s">
        <v>9</v>
      </c>
      <c r="H147" s="10"/>
    </row>
    <row r="148" spans="1:8" ht="24" x14ac:dyDescent="0.25">
      <c r="A148" s="113"/>
      <c r="B148" s="31" t="s">
        <v>5</v>
      </c>
      <c r="C148" s="31" t="s">
        <v>75</v>
      </c>
      <c r="D148" s="32" t="s">
        <v>6</v>
      </c>
      <c r="E148" s="32" t="s">
        <v>7</v>
      </c>
      <c r="F148" s="32" t="s">
        <v>8</v>
      </c>
      <c r="G148" s="116"/>
    </row>
    <row r="149" spans="1:8" x14ac:dyDescent="0.25">
      <c r="A149" s="33" t="s">
        <v>84</v>
      </c>
      <c r="B149" s="45">
        <f t="shared" ref="B149:G149" si="18">+B150+B158+B168+B178+B213+B223+B227+B236+B240</f>
        <v>129457486.52000001</v>
      </c>
      <c r="C149" s="45">
        <f>+C150+C158+C168+C178+C213+C223+C227+C236+C240</f>
        <v>-6084216</v>
      </c>
      <c r="D149" s="45">
        <f>+D150+D158+D168+D178+D213+D223+D227+D236+D240</f>
        <v>123373270.52000001</v>
      </c>
      <c r="E149" s="45">
        <f t="shared" si="18"/>
        <v>24478170.700000003</v>
      </c>
      <c r="F149" s="45">
        <f>+F150+F158+F168+F178+F213+F223+F227+F236+F240</f>
        <v>23689551.240000002</v>
      </c>
      <c r="G149" s="46">
        <f t="shared" si="18"/>
        <v>98895099.819999993</v>
      </c>
    </row>
    <row r="150" spans="1:8" x14ac:dyDescent="0.25">
      <c r="A150" s="34" t="s">
        <v>85</v>
      </c>
      <c r="B150" s="47">
        <f>+B151+B153+B155</f>
        <v>0</v>
      </c>
      <c r="C150" s="48">
        <f>SUM(C151:C157)</f>
        <v>0</v>
      </c>
      <c r="D150" s="48">
        <f>SUM(D151:D157)</f>
        <v>0</v>
      </c>
      <c r="E150" s="48">
        <f>SUM(E151:E157)</f>
        <v>0</v>
      </c>
      <c r="F150" s="48">
        <f>SUM(F151:F157)</f>
        <v>0</v>
      </c>
      <c r="G150" s="49">
        <f>SUM(G151:G157)</f>
        <v>0</v>
      </c>
    </row>
    <row r="151" spans="1:8" x14ac:dyDescent="0.25">
      <c r="A151" s="35" t="s">
        <v>10</v>
      </c>
      <c r="B151" s="37">
        <v>0</v>
      </c>
      <c r="C151" s="44">
        <v>0</v>
      </c>
      <c r="D151" s="44">
        <f t="shared" ref="D151:D188" si="19">+B151+C151</f>
        <v>0</v>
      </c>
      <c r="E151" s="44">
        <v>0</v>
      </c>
      <c r="F151" s="44">
        <v>0</v>
      </c>
      <c r="G151" s="50">
        <f>+D151-E151</f>
        <v>0</v>
      </c>
    </row>
    <row r="152" spans="1:8" x14ac:dyDescent="0.25">
      <c r="A152" s="35" t="s">
        <v>78</v>
      </c>
      <c r="B152" s="37">
        <v>0</v>
      </c>
      <c r="C152" s="42">
        <v>0</v>
      </c>
      <c r="D152" s="44">
        <f t="shared" si="19"/>
        <v>0</v>
      </c>
      <c r="E152" s="42">
        <v>0</v>
      </c>
      <c r="F152" s="42">
        <v>0</v>
      </c>
      <c r="G152" s="50">
        <f t="shared" ref="G152:G157" si="20">+D152-E152</f>
        <v>0</v>
      </c>
    </row>
    <row r="153" spans="1:8" x14ac:dyDescent="0.25">
      <c r="A153" s="35" t="s">
        <v>11</v>
      </c>
      <c r="B153" s="37">
        <v>0</v>
      </c>
      <c r="C153" s="44">
        <v>0</v>
      </c>
      <c r="D153" s="44">
        <f t="shared" si="19"/>
        <v>0</v>
      </c>
      <c r="E153" s="44">
        <v>0</v>
      </c>
      <c r="F153" s="44">
        <v>0</v>
      </c>
      <c r="G153" s="50">
        <f t="shared" si="20"/>
        <v>0</v>
      </c>
    </row>
    <row r="154" spans="1:8" s="9" customFormat="1" ht="12.75" customHeight="1" x14ac:dyDescent="0.25">
      <c r="A154" s="35" t="s">
        <v>12</v>
      </c>
      <c r="B154" s="37">
        <v>0</v>
      </c>
      <c r="C154" s="42">
        <v>0</v>
      </c>
      <c r="D154" s="44">
        <f t="shared" si="19"/>
        <v>0</v>
      </c>
      <c r="E154" s="59">
        <v>0</v>
      </c>
      <c r="F154" s="60">
        <v>0</v>
      </c>
      <c r="G154" s="50">
        <f t="shared" si="20"/>
        <v>0</v>
      </c>
    </row>
    <row r="155" spans="1:8" x14ac:dyDescent="0.25">
      <c r="A155" s="35" t="s">
        <v>13</v>
      </c>
      <c r="B155" s="37">
        <v>0</v>
      </c>
      <c r="C155" s="44">
        <v>0</v>
      </c>
      <c r="D155" s="44">
        <f t="shared" si="19"/>
        <v>0</v>
      </c>
      <c r="E155" s="60">
        <v>0</v>
      </c>
      <c r="F155" s="60">
        <v>0</v>
      </c>
      <c r="G155" s="50">
        <f t="shared" si="20"/>
        <v>0</v>
      </c>
    </row>
    <row r="156" spans="1:8" x14ac:dyDescent="0.25">
      <c r="A156" s="35" t="s">
        <v>14</v>
      </c>
      <c r="B156" s="37">
        <v>0</v>
      </c>
      <c r="C156" s="42">
        <v>0</v>
      </c>
      <c r="D156" s="44">
        <f t="shared" si="19"/>
        <v>0</v>
      </c>
      <c r="E156" s="60">
        <v>0</v>
      </c>
      <c r="F156" s="60">
        <v>0</v>
      </c>
      <c r="G156" s="50">
        <f t="shared" si="20"/>
        <v>0</v>
      </c>
    </row>
    <row r="157" spans="1:8" x14ac:dyDescent="0.25">
      <c r="A157" s="35" t="s">
        <v>15</v>
      </c>
      <c r="B157" s="37">
        <v>0</v>
      </c>
      <c r="C157" s="42">
        <v>0</v>
      </c>
      <c r="D157" s="44">
        <f t="shared" si="19"/>
        <v>0</v>
      </c>
      <c r="E157" s="42">
        <v>0</v>
      </c>
      <c r="F157" s="42">
        <v>0</v>
      </c>
      <c r="G157" s="50">
        <f t="shared" si="20"/>
        <v>0</v>
      </c>
    </row>
    <row r="158" spans="1:8" ht="24" x14ac:dyDescent="0.25">
      <c r="A158" s="36" t="s">
        <v>86</v>
      </c>
      <c r="B158" s="51">
        <f>SUM(B159:B167)</f>
        <v>30300000</v>
      </c>
      <c r="C158" s="48">
        <f>SUM(C159:C167)</f>
        <v>0</v>
      </c>
      <c r="D158" s="48">
        <f>SUM(D159:D167)</f>
        <v>30300000</v>
      </c>
      <c r="E158" s="48">
        <f t="shared" ref="E158:F158" si="21">SUM(E159:E167)</f>
        <v>4111104.06</v>
      </c>
      <c r="F158" s="48">
        <f t="shared" si="21"/>
        <v>3819061.75</v>
      </c>
      <c r="G158" s="49">
        <f>SUM(G159:G167)</f>
        <v>26188895.940000001</v>
      </c>
    </row>
    <row r="159" spans="1:8" ht="24" x14ac:dyDescent="0.25">
      <c r="A159" s="35" t="s">
        <v>16</v>
      </c>
      <c r="B159" s="82">
        <v>728000</v>
      </c>
      <c r="C159" s="42">
        <v>0</v>
      </c>
      <c r="D159" s="44">
        <f t="shared" si="19"/>
        <v>728000</v>
      </c>
      <c r="E159" s="83">
        <v>77370.710000000006</v>
      </c>
      <c r="F159" s="83">
        <v>0</v>
      </c>
      <c r="G159" s="38">
        <f>+D159-E159</f>
        <v>650629.29</v>
      </c>
    </row>
    <row r="160" spans="1:8" x14ac:dyDescent="0.25">
      <c r="A160" s="35" t="s">
        <v>17</v>
      </c>
      <c r="B160" s="82">
        <v>163000</v>
      </c>
      <c r="C160" s="42">
        <v>0</v>
      </c>
      <c r="D160" s="44">
        <f t="shared" si="19"/>
        <v>163000</v>
      </c>
      <c r="E160" s="83">
        <v>17646.099999999999</v>
      </c>
      <c r="F160" s="83">
        <v>0</v>
      </c>
      <c r="G160" s="38">
        <f t="shared" ref="G160:G177" si="22">+D160-E160</f>
        <v>145353.9</v>
      </c>
    </row>
    <row r="161" spans="1:7" ht="24" x14ac:dyDescent="0.25">
      <c r="A161" s="35" t="s">
        <v>18</v>
      </c>
      <c r="B161" s="37">
        <v>0</v>
      </c>
      <c r="C161" s="42">
        <v>0</v>
      </c>
      <c r="D161" s="44">
        <f t="shared" si="19"/>
        <v>0</v>
      </c>
      <c r="E161" s="42">
        <v>0</v>
      </c>
      <c r="F161" s="42">
        <v>0</v>
      </c>
      <c r="G161" s="38">
        <f>+D161-E161</f>
        <v>0</v>
      </c>
    </row>
    <row r="162" spans="1:7" x14ac:dyDescent="0.25">
      <c r="A162" s="35" t="s">
        <v>19</v>
      </c>
      <c r="B162" s="82">
        <v>120000</v>
      </c>
      <c r="C162" s="42">
        <v>0</v>
      </c>
      <c r="D162" s="44">
        <f t="shared" si="19"/>
        <v>120000</v>
      </c>
      <c r="E162" s="83">
        <v>17053.66</v>
      </c>
      <c r="F162" s="83">
        <v>0</v>
      </c>
      <c r="G162" s="38">
        <f t="shared" si="22"/>
        <v>102946.34</v>
      </c>
    </row>
    <row r="163" spans="1:7" x14ac:dyDescent="0.25">
      <c r="A163" s="35" t="s">
        <v>20</v>
      </c>
      <c r="B163" s="82">
        <v>320000</v>
      </c>
      <c r="C163" s="42">
        <v>0</v>
      </c>
      <c r="D163" s="44">
        <f t="shared" si="19"/>
        <v>320000</v>
      </c>
      <c r="E163" s="83">
        <v>0</v>
      </c>
      <c r="F163" s="83">
        <v>0</v>
      </c>
      <c r="G163" s="38">
        <f t="shared" si="22"/>
        <v>320000</v>
      </c>
    </row>
    <row r="164" spans="1:7" s="9" customFormat="1" ht="12.75" customHeight="1" x14ac:dyDescent="0.25">
      <c r="A164" s="35" t="s">
        <v>21</v>
      </c>
      <c r="B164" s="82">
        <v>18300000</v>
      </c>
      <c r="C164" s="42">
        <v>0</v>
      </c>
      <c r="D164" s="44">
        <f t="shared" si="19"/>
        <v>18300000</v>
      </c>
      <c r="E164" s="83">
        <v>3693618.03</v>
      </c>
      <c r="F164" s="83">
        <v>3686621.57</v>
      </c>
      <c r="G164" s="38">
        <f t="shared" si="22"/>
        <v>14606381.970000001</v>
      </c>
    </row>
    <row r="165" spans="1:7" ht="24" x14ac:dyDescent="0.25">
      <c r="A165" s="35" t="s">
        <v>22</v>
      </c>
      <c r="B165" s="82">
        <v>6340000</v>
      </c>
      <c r="C165" s="42">
        <v>0</v>
      </c>
      <c r="D165" s="44">
        <f t="shared" si="19"/>
        <v>6340000</v>
      </c>
      <c r="E165" s="83">
        <v>0</v>
      </c>
      <c r="F165" s="83">
        <v>0</v>
      </c>
      <c r="G165" s="38">
        <f t="shared" si="22"/>
        <v>6340000</v>
      </c>
    </row>
    <row r="166" spans="1:7" x14ac:dyDescent="0.25">
      <c r="A166" s="35" t="s">
        <v>29</v>
      </c>
      <c r="B166" s="82">
        <v>500000</v>
      </c>
      <c r="C166" s="42">
        <v>0</v>
      </c>
      <c r="D166" s="44">
        <f t="shared" si="19"/>
        <v>500000</v>
      </c>
      <c r="E166" s="83">
        <v>0</v>
      </c>
      <c r="F166" s="83">
        <v>0</v>
      </c>
      <c r="G166" s="38">
        <f t="shared" si="22"/>
        <v>500000</v>
      </c>
    </row>
    <row r="167" spans="1:7" ht="14.25" customHeight="1" x14ac:dyDescent="0.25">
      <c r="A167" s="35" t="s">
        <v>30</v>
      </c>
      <c r="B167" s="82">
        <v>3829000</v>
      </c>
      <c r="C167" s="42">
        <v>0</v>
      </c>
      <c r="D167" s="44">
        <f t="shared" si="19"/>
        <v>3829000</v>
      </c>
      <c r="E167" s="83">
        <v>305415.56</v>
      </c>
      <c r="F167" s="83">
        <v>132440.18</v>
      </c>
      <c r="G167" s="38">
        <f t="shared" si="22"/>
        <v>3523584.44</v>
      </c>
    </row>
    <row r="168" spans="1:7" x14ac:dyDescent="0.25">
      <c r="A168" s="36" t="s">
        <v>87</v>
      </c>
      <c r="B168" s="51">
        <f t="shared" ref="B168:G168" si="23">SUM(B169:B177)</f>
        <v>8827400</v>
      </c>
      <c r="C168" s="48">
        <f>SUM(C169:C177)</f>
        <v>-115000</v>
      </c>
      <c r="D168" s="48">
        <f>SUM(D169:D177)</f>
        <v>8712400</v>
      </c>
      <c r="E168" s="48">
        <f t="shared" si="23"/>
        <v>741123.52</v>
      </c>
      <c r="F168" s="48">
        <f t="shared" si="23"/>
        <v>259288.37</v>
      </c>
      <c r="G168" s="49">
        <f t="shared" si="23"/>
        <v>7971276.4799999995</v>
      </c>
    </row>
    <row r="169" spans="1:7" x14ac:dyDescent="0.25">
      <c r="A169" s="35" t="s">
        <v>23</v>
      </c>
      <c r="B169" s="90">
        <v>33000</v>
      </c>
      <c r="C169" s="91">
        <v>0</v>
      </c>
      <c r="D169" s="41">
        <f t="shared" si="19"/>
        <v>33000</v>
      </c>
      <c r="E169" s="92">
        <v>0</v>
      </c>
      <c r="F169" s="92">
        <v>0</v>
      </c>
      <c r="G169" s="93">
        <f t="shared" si="22"/>
        <v>33000</v>
      </c>
    </row>
    <row r="170" spans="1:7" x14ac:dyDescent="0.25">
      <c r="A170" s="35" t="s">
        <v>24</v>
      </c>
      <c r="B170" s="94">
        <v>30000</v>
      </c>
      <c r="C170" s="91">
        <v>0</v>
      </c>
      <c r="D170" s="41">
        <f t="shared" si="19"/>
        <v>30000</v>
      </c>
      <c r="E170" s="95">
        <v>0</v>
      </c>
      <c r="F170" s="95">
        <v>0</v>
      </c>
      <c r="G170" s="93">
        <f t="shared" si="22"/>
        <v>30000</v>
      </c>
    </row>
    <row r="171" spans="1:7" ht="29.25" customHeight="1" x14ac:dyDescent="0.25">
      <c r="A171" s="35" t="s">
        <v>31</v>
      </c>
      <c r="B171" s="90">
        <v>3344400</v>
      </c>
      <c r="C171" s="91">
        <v>0</v>
      </c>
      <c r="D171" s="41">
        <f t="shared" si="19"/>
        <v>3344400</v>
      </c>
      <c r="E171" s="92">
        <v>321762.74</v>
      </c>
      <c r="F171" s="92">
        <v>7128</v>
      </c>
      <c r="G171" s="93">
        <f t="shared" si="22"/>
        <v>3022637.26</v>
      </c>
    </row>
    <row r="172" spans="1:7" x14ac:dyDescent="0.25">
      <c r="A172" s="35" t="s">
        <v>32</v>
      </c>
      <c r="B172" s="94">
        <v>0</v>
      </c>
      <c r="C172" s="91">
        <v>0</v>
      </c>
      <c r="D172" s="41">
        <f t="shared" si="19"/>
        <v>0</v>
      </c>
      <c r="E172" s="95">
        <v>0</v>
      </c>
      <c r="F172" s="95">
        <v>0</v>
      </c>
      <c r="G172" s="93">
        <f t="shared" si="22"/>
        <v>0</v>
      </c>
    </row>
    <row r="173" spans="1:7" ht="27" customHeight="1" x14ac:dyDescent="0.25">
      <c r="A173" s="35" t="s">
        <v>33</v>
      </c>
      <c r="B173" s="90">
        <v>5120000</v>
      </c>
      <c r="C173" s="91">
        <v>25000</v>
      </c>
      <c r="D173" s="41">
        <f t="shared" si="19"/>
        <v>5145000</v>
      </c>
      <c r="E173" s="92">
        <v>406360.78</v>
      </c>
      <c r="F173" s="92">
        <v>239160.37</v>
      </c>
      <c r="G173" s="93">
        <f t="shared" si="22"/>
        <v>4738639.22</v>
      </c>
    </row>
    <row r="174" spans="1:7" s="9" customFormat="1" ht="12.75" customHeight="1" x14ac:dyDescent="0.25">
      <c r="A174" s="35" t="s">
        <v>34</v>
      </c>
      <c r="B174" s="94">
        <v>300000</v>
      </c>
      <c r="C174" s="91">
        <v>-300000</v>
      </c>
      <c r="D174" s="41">
        <f t="shared" si="19"/>
        <v>0</v>
      </c>
      <c r="E174" s="95">
        <v>0</v>
      </c>
      <c r="F174" s="95">
        <v>0</v>
      </c>
      <c r="G174" s="93">
        <f t="shared" si="22"/>
        <v>0</v>
      </c>
    </row>
    <row r="175" spans="1:7" ht="12.75" customHeight="1" x14ac:dyDescent="0.25">
      <c r="A175" s="35" t="s">
        <v>35</v>
      </c>
      <c r="B175" s="90">
        <v>0</v>
      </c>
      <c r="C175" s="91">
        <v>145000</v>
      </c>
      <c r="D175" s="41">
        <f t="shared" si="19"/>
        <v>145000</v>
      </c>
      <c r="E175" s="92">
        <v>13000</v>
      </c>
      <c r="F175" s="92">
        <v>13000</v>
      </c>
      <c r="G175" s="93">
        <f t="shared" si="22"/>
        <v>132000</v>
      </c>
    </row>
    <row r="176" spans="1:7" x14ac:dyDescent="0.25">
      <c r="A176" s="35" t="s">
        <v>36</v>
      </c>
      <c r="B176" s="90">
        <v>0</v>
      </c>
      <c r="C176" s="91">
        <v>0</v>
      </c>
      <c r="D176" s="41">
        <f t="shared" si="19"/>
        <v>0</v>
      </c>
      <c r="E176" s="92">
        <v>0</v>
      </c>
      <c r="F176" s="92">
        <v>0</v>
      </c>
      <c r="G176" s="93">
        <f t="shared" si="22"/>
        <v>0</v>
      </c>
    </row>
    <row r="177" spans="1:7" x14ac:dyDescent="0.25">
      <c r="A177" s="35" t="s">
        <v>37</v>
      </c>
      <c r="B177" s="94">
        <v>0</v>
      </c>
      <c r="C177" s="91">
        <v>15000</v>
      </c>
      <c r="D177" s="41">
        <f t="shared" si="19"/>
        <v>15000</v>
      </c>
      <c r="E177" s="95">
        <v>0</v>
      </c>
      <c r="F177" s="95">
        <v>0</v>
      </c>
      <c r="G177" s="93">
        <f t="shared" si="22"/>
        <v>15000</v>
      </c>
    </row>
    <row r="178" spans="1:7" x14ac:dyDescent="0.25">
      <c r="A178" s="36" t="s">
        <v>25</v>
      </c>
      <c r="B178" s="51">
        <f>SUM(B179:B188)</f>
        <v>1650000</v>
      </c>
      <c r="C178" s="48">
        <f>SUM(C179:C188)</f>
        <v>0</v>
      </c>
      <c r="D178" s="48">
        <f>SUM(D179:D188)</f>
        <v>1650000</v>
      </c>
      <c r="E178" s="48">
        <f t="shared" ref="E178:F178" si="24">SUM(E179:E188)</f>
        <v>150000</v>
      </c>
      <c r="F178" s="48">
        <f t="shared" si="24"/>
        <v>150000</v>
      </c>
      <c r="G178" s="49">
        <f>SUM(G179:G188)</f>
        <v>1500000</v>
      </c>
    </row>
    <row r="179" spans="1:7" x14ac:dyDescent="0.25">
      <c r="A179" s="35" t="s">
        <v>59</v>
      </c>
      <c r="B179" s="37">
        <v>0</v>
      </c>
      <c r="C179" s="42">
        <v>0</v>
      </c>
      <c r="D179" s="44">
        <f t="shared" si="19"/>
        <v>0</v>
      </c>
      <c r="E179" s="42">
        <v>0</v>
      </c>
      <c r="F179" s="42">
        <v>0</v>
      </c>
      <c r="G179" s="38">
        <f>+D179-E179</f>
        <v>0</v>
      </c>
    </row>
    <row r="180" spans="1:7" x14ac:dyDescent="0.25">
      <c r="A180" s="35" t="s">
        <v>26</v>
      </c>
      <c r="B180" s="37">
        <v>0</v>
      </c>
      <c r="C180" s="42">
        <v>0</v>
      </c>
      <c r="D180" s="44">
        <f t="shared" si="19"/>
        <v>0</v>
      </c>
      <c r="E180" s="42">
        <v>0</v>
      </c>
      <c r="F180" s="42">
        <v>0</v>
      </c>
      <c r="G180" s="38">
        <f t="shared" ref="G180:G188" si="25">+D180-E180</f>
        <v>0</v>
      </c>
    </row>
    <row r="181" spans="1:7" x14ac:dyDescent="0.25">
      <c r="A181" s="35" t="s">
        <v>67</v>
      </c>
      <c r="B181" s="37">
        <v>0</v>
      </c>
      <c r="C181" s="42">
        <v>0</v>
      </c>
      <c r="D181" s="44">
        <f t="shared" si="19"/>
        <v>0</v>
      </c>
      <c r="E181" s="42">
        <v>0</v>
      </c>
      <c r="F181" s="42">
        <v>0</v>
      </c>
      <c r="G181" s="38">
        <f t="shared" si="25"/>
        <v>0</v>
      </c>
    </row>
    <row r="182" spans="1:7" x14ac:dyDescent="0.25">
      <c r="A182" s="35" t="s">
        <v>68</v>
      </c>
      <c r="B182" s="37">
        <v>0</v>
      </c>
      <c r="C182" s="42">
        <v>0</v>
      </c>
      <c r="D182" s="44">
        <f t="shared" si="19"/>
        <v>0</v>
      </c>
      <c r="E182" s="42">
        <v>0</v>
      </c>
      <c r="F182" s="42">
        <v>0</v>
      </c>
      <c r="G182" s="38">
        <f t="shared" si="25"/>
        <v>0</v>
      </c>
    </row>
    <row r="183" spans="1:7" x14ac:dyDescent="0.25">
      <c r="A183" s="35" t="s">
        <v>69</v>
      </c>
      <c r="B183" s="82">
        <v>1650000</v>
      </c>
      <c r="C183" s="98">
        <v>0</v>
      </c>
      <c r="D183" s="44">
        <f t="shared" si="19"/>
        <v>1650000</v>
      </c>
      <c r="E183" s="83">
        <v>150000</v>
      </c>
      <c r="F183" s="83">
        <v>150000</v>
      </c>
      <c r="G183" s="38">
        <f>+D183-E183</f>
        <v>1500000</v>
      </c>
    </row>
    <row r="184" spans="1:7" ht="15" customHeight="1" x14ac:dyDescent="0.25">
      <c r="A184" s="35" t="s">
        <v>70</v>
      </c>
      <c r="B184" s="37">
        <v>0</v>
      </c>
      <c r="C184" s="42">
        <v>0</v>
      </c>
      <c r="D184" s="44">
        <f t="shared" si="19"/>
        <v>0</v>
      </c>
      <c r="E184" s="42">
        <v>0</v>
      </c>
      <c r="F184" s="42">
        <v>0</v>
      </c>
      <c r="G184" s="38">
        <f t="shared" si="25"/>
        <v>0</v>
      </c>
    </row>
    <row r="185" spans="1:7" ht="24" x14ac:dyDescent="0.25">
      <c r="A185" s="35" t="s">
        <v>71</v>
      </c>
      <c r="B185" s="37">
        <v>0</v>
      </c>
      <c r="C185" s="42">
        <v>0</v>
      </c>
      <c r="D185" s="44">
        <f t="shared" si="19"/>
        <v>0</v>
      </c>
      <c r="E185" s="42">
        <v>0</v>
      </c>
      <c r="F185" s="42">
        <v>0</v>
      </c>
      <c r="G185" s="38">
        <f t="shared" si="25"/>
        <v>0</v>
      </c>
    </row>
    <row r="186" spans="1:7" ht="15" customHeight="1" x14ac:dyDescent="0.25">
      <c r="A186" s="35" t="s">
        <v>72</v>
      </c>
      <c r="B186" s="37">
        <v>0</v>
      </c>
      <c r="C186" s="42">
        <v>0</v>
      </c>
      <c r="D186" s="44">
        <f t="shared" si="19"/>
        <v>0</v>
      </c>
      <c r="E186" s="42">
        <v>0</v>
      </c>
      <c r="F186" s="42">
        <v>0</v>
      </c>
      <c r="G186" s="38">
        <f t="shared" si="25"/>
        <v>0</v>
      </c>
    </row>
    <row r="187" spans="1:7" x14ac:dyDescent="0.25">
      <c r="A187" s="35" t="s">
        <v>73</v>
      </c>
      <c r="B187" s="37">
        <v>0</v>
      </c>
      <c r="C187" s="42">
        <v>0</v>
      </c>
      <c r="D187" s="44">
        <f t="shared" si="19"/>
        <v>0</v>
      </c>
      <c r="E187" s="42">
        <v>0</v>
      </c>
      <c r="F187" s="42">
        <v>0</v>
      </c>
      <c r="G187" s="38">
        <f t="shared" si="25"/>
        <v>0</v>
      </c>
    </row>
    <row r="188" spans="1:7" ht="15" customHeight="1" thickBot="1" x14ac:dyDescent="0.3">
      <c r="A188" s="39" t="s">
        <v>74</v>
      </c>
      <c r="B188" s="52">
        <v>0</v>
      </c>
      <c r="C188" s="53">
        <v>0</v>
      </c>
      <c r="D188" s="76">
        <f t="shared" si="19"/>
        <v>0</v>
      </c>
      <c r="E188" s="53">
        <v>0</v>
      </c>
      <c r="F188" s="53">
        <v>0</v>
      </c>
      <c r="G188" s="54">
        <f t="shared" si="25"/>
        <v>0</v>
      </c>
    </row>
    <row r="189" spans="1:7" x14ac:dyDescent="0.25">
      <c r="A189" s="2"/>
      <c r="B189" s="1"/>
      <c r="C189" s="1"/>
      <c r="D189" s="1"/>
      <c r="E189" s="1"/>
      <c r="F189" s="1"/>
    </row>
    <row r="190" spans="1:7" x14ac:dyDescent="0.25">
      <c r="A190" s="2"/>
      <c r="B190" s="1"/>
      <c r="C190" s="1"/>
      <c r="D190" s="1"/>
      <c r="E190" s="1"/>
      <c r="F190" s="1"/>
      <c r="G190" s="12" t="s">
        <v>81</v>
      </c>
    </row>
    <row r="191" spans="1:7" x14ac:dyDescent="0.25">
      <c r="A191" s="2"/>
      <c r="B191" s="1"/>
      <c r="C191" s="1"/>
      <c r="D191" s="1"/>
      <c r="E191" s="1"/>
      <c r="F191" s="1"/>
      <c r="G191" s="12"/>
    </row>
    <row r="192" spans="1:7" x14ac:dyDescent="0.25">
      <c r="A192" s="2"/>
      <c r="B192" s="1"/>
      <c r="C192" s="1"/>
      <c r="D192" s="1"/>
      <c r="E192" s="1"/>
      <c r="F192" s="1"/>
    </row>
    <row r="193" spans="1:7" x14ac:dyDescent="0.25">
      <c r="A193" s="2"/>
      <c r="B193" s="1"/>
      <c r="C193" s="1"/>
      <c r="D193" s="1"/>
      <c r="E193" s="1"/>
      <c r="F193" s="1"/>
    </row>
    <row r="194" spans="1:7" x14ac:dyDescent="0.25">
      <c r="A194" s="2"/>
      <c r="B194" s="1"/>
      <c r="C194" s="1"/>
      <c r="D194" s="1"/>
      <c r="E194" s="1"/>
      <c r="F194" s="1"/>
    </row>
    <row r="195" spans="1:7" x14ac:dyDescent="0.25">
      <c r="A195" s="2"/>
      <c r="B195" s="1"/>
      <c r="C195" s="1"/>
      <c r="D195" s="1"/>
      <c r="E195" s="1"/>
      <c r="F195" s="1"/>
      <c r="G195" s="12"/>
    </row>
    <row r="196" spans="1:7" x14ac:dyDescent="0.25">
      <c r="A196" s="2"/>
      <c r="B196" s="1"/>
      <c r="C196" s="1"/>
      <c r="D196" s="1"/>
      <c r="E196" s="1"/>
      <c r="F196" s="1"/>
      <c r="G196" s="12"/>
    </row>
    <row r="197" spans="1:7" x14ac:dyDescent="0.25">
      <c r="A197" s="2"/>
      <c r="B197" s="1"/>
      <c r="C197" s="1"/>
      <c r="D197" s="1"/>
      <c r="E197" s="1"/>
      <c r="F197" s="1"/>
      <c r="G197" s="12"/>
    </row>
    <row r="198" spans="1:7" x14ac:dyDescent="0.25">
      <c r="A198" s="2"/>
      <c r="B198" s="1"/>
      <c r="C198" s="1"/>
      <c r="D198" s="1"/>
      <c r="E198" s="1"/>
      <c r="F198" s="1"/>
      <c r="G198" s="12"/>
    </row>
    <row r="199" spans="1:7" x14ac:dyDescent="0.25">
      <c r="A199" s="2"/>
      <c r="B199" s="1"/>
      <c r="C199" s="1"/>
      <c r="D199" s="1"/>
      <c r="E199" s="1"/>
      <c r="F199" s="1"/>
      <c r="G199" s="12"/>
    </row>
    <row r="200" spans="1:7" x14ac:dyDescent="0.25">
      <c r="A200" s="2"/>
      <c r="B200" s="1"/>
      <c r="C200" s="1"/>
      <c r="D200" s="1"/>
      <c r="E200" s="1"/>
      <c r="F200" s="1"/>
      <c r="G200" s="12"/>
    </row>
    <row r="201" spans="1:7" x14ac:dyDescent="0.25">
      <c r="A201" s="2"/>
      <c r="B201" s="1"/>
      <c r="C201" s="1"/>
      <c r="D201" s="1"/>
      <c r="E201" s="1"/>
      <c r="F201" s="1"/>
      <c r="G201" s="12"/>
    </row>
    <row r="202" spans="1:7" x14ac:dyDescent="0.25">
      <c r="A202" s="2"/>
      <c r="B202" s="1"/>
      <c r="C202" s="1"/>
      <c r="D202" s="1"/>
      <c r="E202" s="1"/>
      <c r="F202" s="1"/>
      <c r="G202" s="12"/>
    </row>
    <row r="203" spans="1:7" x14ac:dyDescent="0.25">
      <c r="A203" s="2"/>
      <c r="B203" s="1"/>
      <c r="C203" s="1"/>
      <c r="D203" s="1"/>
      <c r="E203" s="1"/>
      <c r="F203" s="1"/>
      <c r="G203" s="12"/>
    </row>
    <row r="204" spans="1:7" x14ac:dyDescent="0.25">
      <c r="A204" s="2"/>
      <c r="B204" s="1"/>
      <c r="C204" s="1"/>
      <c r="D204" s="1"/>
      <c r="E204" s="1"/>
      <c r="F204" s="1"/>
      <c r="G204" s="12"/>
    </row>
    <row r="205" spans="1:7" x14ac:dyDescent="0.25">
      <c r="A205" s="2"/>
      <c r="B205" s="1"/>
      <c r="C205" s="1"/>
      <c r="D205" s="1"/>
      <c r="E205" s="1"/>
      <c r="F205" s="1"/>
      <c r="G205" s="1"/>
    </row>
    <row r="206" spans="1:7" ht="15" customHeight="1" x14ac:dyDescent="0.25">
      <c r="A206" s="105" t="s">
        <v>0</v>
      </c>
      <c r="B206" s="105"/>
      <c r="C206" s="105"/>
      <c r="D206" s="105"/>
      <c r="E206" s="105"/>
      <c r="F206" s="105"/>
      <c r="G206" s="105"/>
    </row>
    <row r="207" spans="1:7" ht="15" customHeight="1" x14ac:dyDescent="0.25">
      <c r="A207" s="105" t="s">
        <v>1</v>
      </c>
      <c r="B207" s="105"/>
      <c r="C207" s="105"/>
      <c r="D207" s="105"/>
      <c r="E207" s="105"/>
      <c r="F207" s="105"/>
      <c r="G207" s="105"/>
    </row>
    <row r="208" spans="1:7" ht="15" customHeight="1" x14ac:dyDescent="0.25">
      <c r="A208" s="109" t="s">
        <v>92</v>
      </c>
      <c r="B208" s="109"/>
      <c r="C208" s="109"/>
      <c r="D208" s="109"/>
      <c r="E208" s="109"/>
      <c r="F208" s="109"/>
      <c r="G208" s="109"/>
    </row>
    <row r="209" spans="1:7" ht="15" customHeight="1" x14ac:dyDescent="0.25">
      <c r="A209" s="104" t="s">
        <v>93</v>
      </c>
      <c r="B209" s="104"/>
      <c r="C209" s="104"/>
      <c r="D209" s="104"/>
      <c r="E209" s="104"/>
      <c r="F209" s="104"/>
      <c r="G209" s="104"/>
    </row>
    <row r="210" spans="1:7" ht="15.75" thickBot="1" x14ac:dyDescent="0.3">
      <c r="A210" s="2"/>
      <c r="B210" s="1"/>
      <c r="C210" s="1"/>
      <c r="D210" s="1"/>
      <c r="E210" s="1"/>
      <c r="F210" s="1"/>
      <c r="G210" s="1"/>
    </row>
    <row r="211" spans="1:7" ht="15" customHeight="1" x14ac:dyDescent="0.25">
      <c r="A211" s="112" t="s">
        <v>4</v>
      </c>
      <c r="B211" s="114" t="s">
        <v>3</v>
      </c>
      <c r="C211" s="114"/>
      <c r="D211" s="114"/>
      <c r="E211" s="114"/>
      <c r="F211" s="114"/>
      <c r="G211" s="115" t="s">
        <v>9</v>
      </c>
    </row>
    <row r="212" spans="1:7" ht="30" customHeight="1" x14ac:dyDescent="0.25">
      <c r="A212" s="113"/>
      <c r="B212" s="31" t="s">
        <v>5</v>
      </c>
      <c r="C212" s="31" t="s">
        <v>75</v>
      </c>
      <c r="D212" s="32" t="s">
        <v>6</v>
      </c>
      <c r="E212" s="32" t="s">
        <v>7</v>
      </c>
      <c r="F212" s="32" t="s">
        <v>8</v>
      </c>
      <c r="G212" s="116"/>
    </row>
    <row r="213" spans="1:7" ht="15" customHeight="1" x14ac:dyDescent="0.25">
      <c r="A213" s="34" t="s">
        <v>88</v>
      </c>
      <c r="B213" s="47">
        <f>SUM(B214:B222)</f>
        <v>15774000</v>
      </c>
      <c r="C213" s="48">
        <f>SUM(C214:C222)</f>
        <v>-125000</v>
      </c>
      <c r="D213" s="48">
        <f>SUM(D214:D222)</f>
        <v>15649000</v>
      </c>
      <c r="E213" s="48">
        <f>SUM(E214:E222)</f>
        <v>12386278.880000001</v>
      </c>
      <c r="F213" s="48">
        <f t="shared" ref="F213" si="26">SUM(F214:F222)</f>
        <v>12371536.880000001</v>
      </c>
      <c r="G213" s="49">
        <f>SUM(G214:G222)</f>
        <v>3262721.1199999992</v>
      </c>
    </row>
    <row r="214" spans="1:7" ht="15" customHeight="1" x14ac:dyDescent="0.25">
      <c r="A214" s="35" t="s">
        <v>27</v>
      </c>
      <c r="B214" s="82">
        <v>0</v>
      </c>
      <c r="C214" s="83">
        <v>0</v>
      </c>
      <c r="D214" s="44">
        <f t="shared" ref="D214:D246" si="27">+B214+C214</f>
        <v>0</v>
      </c>
      <c r="E214" s="42">
        <v>0</v>
      </c>
      <c r="F214" s="42">
        <v>0</v>
      </c>
      <c r="G214" s="38">
        <f t="shared" ref="G214:G246" si="28">+D214-E214</f>
        <v>0</v>
      </c>
    </row>
    <row r="215" spans="1:7" ht="13.5" customHeight="1" x14ac:dyDescent="0.25">
      <c r="A215" s="35" t="s">
        <v>28</v>
      </c>
      <c r="B215" s="82">
        <v>20000</v>
      </c>
      <c r="C215" s="98">
        <v>0</v>
      </c>
      <c r="D215" s="44">
        <f t="shared" si="27"/>
        <v>20000</v>
      </c>
      <c r="E215" s="42">
        <v>14742</v>
      </c>
      <c r="F215" s="42">
        <v>0</v>
      </c>
      <c r="G215" s="38">
        <f t="shared" si="28"/>
        <v>5258</v>
      </c>
    </row>
    <row r="216" spans="1:7" x14ac:dyDescent="0.25">
      <c r="A216" s="35" t="s">
        <v>60</v>
      </c>
      <c r="B216" s="37">
        <v>205000</v>
      </c>
      <c r="C216" s="42">
        <v>0</v>
      </c>
      <c r="D216" s="44">
        <f t="shared" si="27"/>
        <v>205000</v>
      </c>
      <c r="E216" s="42">
        <v>0</v>
      </c>
      <c r="F216" s="42">
        <v>0</v>
      </c>
      <c r="G216" s="38">
        <f t="shared" si="28"/>
        <v>205000</v>
      </c>
    </row>
    <row r="217" spans="1:7" x14ac:dyDescent="0.25">
      <c r="A217" s="35" t="s">
        <v>61</v>
      </c>
      <c r="B217" s="82">
        <v>14263000</v>
      </c>
      <c r="C217" s="98">
        <v>-65000</v>
      </c>
      <c r="D217" s="44">
        <f t="shared" si="27"/>
        <v>14198000</v>
      </c>
      <c r="E217" s="42">
        <v>12371536.880000001</v>
      </c>
      <c r="F217" s="42">
        <v>12371536.880000001</v>
      </c>
      <c r="G217" s="38">
        <f t="shared" si="28"/>
        <v>1826463.1199999992</v>
      </c>
    </row>
    <row r="218" spans="1:7" x14ac:dyDescent="0.25">
      <c r="A218" s="40" t="s">
        <v>62</v>
      </c>
      <c r="B218" s="82">
        <v>0</v>
      </c>
      <c r="C218" s="83">
        <v>0</v>
      </c>
      <c r="D218" s="44">
        <f t="shared" si="27"/>
        <v>0</v>
      </c>
      <c r="E218" s="42">
        <v>0</v>
      </c>
      <c r="F218" s="42">
        <v>0</v>
      </c>
      <c r="G218" s="38">
        <f t="shared" si="28"/>
        <v>0</v>
      </c>
    </row>
    <row r="219" spans="1:7" ht="13.5" customHeight="1" x14ac:dyDescent="0.25">
      <c r="A219" s="35" t="s">
        <v>63</v>
      </c>
      <c r="B219" s="82">
        <v>1286000</v>
      </c>
      <c r="C219" s="98">
        <v>-60000</v>
      </c>
      <c r="D219" s="44">
        <f t="shared" si="27"/>
        <v>1226000</v>
      </c>
      <c r="E219" s="42">
        <v>0</v>
      </c>
      <c r="F219" s="42">
        <v>0</v>
      </c>
      <c r="G219" s="38">
        <f t="shared" si="28"/>
        <v>1226000</v>
      </c>
    </row>
    <row r="220" spans="1:7" x14ac:dyDescent="0.25">
      <c r="A220" s="40" t="s">
        <v>64</v>
      </c>
      <c r="B220" s="37">
        <v>0</v>
      </c>
      <c r="C220" s="42">
        <v>0</v>
      </c>
      <c r="D220" s="44">
        <f t="shared" si="27"/>
        <v>0</v>
      </c>
      <c r="E220" s="42">
        <v>0</v>
      </c>
      <c r="F220" s="42">
        <v>0</v>
      </c>
      <c r="G220" s="38">
        <f t="shared" si="28"/>
        <v>0</v>
      </c>
    </row>
    <row r="221" spans="1:7" x14ac:dyDescent="0.25">
      <c r="A221" s="35" t="s">
        <v>65</v>
      </c>
      <c r="B221" s="37">
        <v>0</v>
      </c>
      <c r="C221" s="42">
        <v>0</v>
      </c>
      <c r="D221" s="44">
        <f t="shared" si="27"/>
        <v>0</v>
      </c>
      <c r="E221" s="42">
        <v>0</v>
      </c>
      <c r="F221" s="42">
        <v>0</v>
      </c>
      <c r="G221" s="38">
        <f t="shared" si="28"/>
        <v>0</v>
      </c>
    </row>
    <row r="222" spans="1:7" x14ac:dyDescent="0.25">
      <c r="A222" s="35" t="s">
        <v>66</v>
      </c>
      <c r="B222" s="37">
        <v>0</v>
      </c>
      <c r="C222" s="42">
        <v>0</v>
      </c>
      <c r="D222" s="44">
        <f t="shared" si="27"/>
        <v>0</v>
      </c>
      <c r="E222" s="42">
        <v>0</v>
      </c>
      <c r="F222" s="42">
        <v>0</v>
      </c>
      <c r="G222" s="38">
        <f t="shared" si="28"/>
        <v>0</v>
      </c>
    </row>
    <row r="223" spans="1:7" ht="15" customHeight="1" x14ac:dyDescent="0.25">
      <c r="A223" s="36" t="s">
        <v>89</v>
      </c>
      <c r="B223" s="51">
        <f>SUM(B224:B226)</f>
        <v>0</v>
      </c>
      <c r="C223" s="48">
        <f>SUM(C224:C226)</f>
        <v>0</v>
      </c>
      <c r="D223" s="48">
        <f>SUM(D224:D226)</f>
        <v>0</v>
      </c>
      <c r="E223" s="48">
        <f t="shared" ref="E223:F223" si="29">SUM(E224:E226)</f>
        <v>0</v>
      </c>
      <c r="F223" s="48">
        <f t="shared" si="29"/>
        <v>0</v>
      </c>
      <c r="G223" s="49">
        <f>SUM(G224:G226)</f>
        <v>0</v>
      </c>
    </row>
    <row r="224" spans="1:7" ht="15" customHeight="1" x14ac:dyDescent="0.25">
      <c r="A224" s="35" t="s">
        <v>38</v>
      </c>
      <c r="B224" s="37">
        <v>0</v>
      </c>
      <c r="C224" s="83">
        <v>0</v>
      </c>
      <c r="D224" s="44">
        <f t="shared" si="27"/>
        <v>0</v>
      </c>
      <c r="E224" s="42">
        <v>0</v>
      </c>
      <c r="F224" s="42">
        <v>0</v>
      </c>
      <c r="G224" s="38">
        <f t="shared" si="28"/>
        <v>0</v>
      </c>
    </row>
    <row r="225" spans="1:7" ht="15" customHeight="1" x14ac:dyDescent="0.25">
      <c r="A225" s="35" t="s">
        <v>39</v>
      </c>
      <c r="B225" s="37">
        <v>0</v>
      </c>
      <c r="C225" s="42">
        <v>0</v>
      </c>
      <c r="D225" s="44">
        <f t="shared" si="27"/>
        <v>0</v>
      </c>
      <c r="E225" s="42">
        <v>0</v>
      </c>
      <c r="F225" s="42">
        <v>0</v>
      </c>
      <c r="G225" s="38">
        <f t="shared" si="28"/>
        <v>0</v>
      </c>
    </row>
    <row r="226" spans="1:7" ht="15" customHeight="1" x14ac:dyDescent="0.25">
      <c r="A226" s="35" t="s">
        <v>40</v>
      </c>
      <c r="B226" s="37">
        <v>0</v>
      </c>
      <c r="C226" s="42">
        <v>0</v>
      </c>
      <c r="D226" s="44">
        <f t="shared" si="27"/>
        <v>0</v>
      </c>
      <c r="E226" s="42">
        <v>0</v>
      </c>
      <c r="F226" s="42">
        <v>0</v>
      </c>
      <c r="G226" s="38">
        <f t="shared" si="28"/>
        <v>0</v>
      </c>
    </row>
    <row r="227" spans="1:7" ht="15" customHeight="1" x14ac:dyDescent="0.25">
      <c r="A227" s="36" t="s">
        <v>41</v>
      </c>
      <c r="B227" s="51">
        <f>SUM(B228:B235)</f>
        <v>0</v>
      </c>
      <c r="C227" s="48">
        <f>SUM(C228:C235)</f>
        <v>0</v>
      </c>
      <c r="D227" s="48">
        <f t="shared" ref="D227:G227" si="30">SUM(D228:D235)</f>
        <v>0</v>
      </c>
      <c r="E227" s="48">
        <f t="shared" si="30"/>
        <v>0</v>
      </c>
      <c r="F227" s="48">
        <f t="shared" si="30"/>
        <v>0</v>
      </c>
      <c r="G227" s="49">
        <f t="shared" si="30"/>
        <v>0</v>
      </c>
    </row>
    <row r="228" spans="1:7" ht="15.75" customHeight="1" x14ac:dyDescent="0.25">
      <c r="A228" s="35" t="s">
        <v>76</v>
      </c>
      <c r="B228" s="37">
        <v>0</v>
      </c>
      <c r="C228" s="42">
        <v>0</v>
      </c>
      <c r="D228" s="44">
        <f t="shared" si="27"/>
        <v>0</v>
      </c>
      <c r="E228" s="42">
        <v>0</v>
      </c>
      <c r="F228" s="42">
        <v>0</v>
      </c>
      <c r="G228" s="38">
        <f t="shared" si="28"/>
        <v>0</v>
      </c>
    </row>
    <row r="229" spans="1:7" ht="15.75" customHeight="1" x14ac:dyDescent="0.25">
      <c r="A229" s="35" t="s">
        <v>43</v>
      </c>
      <c r="B229" s="37">
        <v>0</v>
      </c>
      <c r="C229" s="42">
        <v>0</v>
      </c>
      <c r="D229" s="44">
        <f t="shared" si="27"/>
        <v>0</v>
      </c>
      <c r="E229" s="42">
        <v>0</v>
      </c>
      <c r="F229" s="42">
        <v>0</v>
      </c>
      <c r="G229" s="38">
        <f t="shared" si="28"/>
        <v>0</v>
      </c>
    </row>
    <row r="230" spans="1:7" x14ac:dyDescent="0.25">
      <c r="A230" s="35" t="s">
        <v>44</v>
      </c>
      <c r="B230" s="37">
        <v>0</v>
      </c>
      <c r="C230" s="42">
        <v>0</v>
      </c>
      <c r="D230" s="44">
        <f t="shared" si="27"/>
        <v>0</v>
      </c>
      <c r="E230" s="42">
        <v>0</v>
      </c>
      <c r="F230" s="42">
        <v>0</v>
      </c>
      <c r="G230" s="38">
        <f t="shared" si="28"/>
        <v>0</v>
      </c>
    </row>
    <row r="231" spans="1:7" x14ac:dyDescent="0.25">
      <c r="A231" s="35" t="s">
        <v>45</v>
      </c>
      <c r="B231" s="37">
        <v>0</v>
      </c>
      <c r="C231" s="42">
        <v>0</v>
      </c>
      <c r="D231" s="44">
        <f t="shared" si="27"/>
        <v>0</v>
      </c>
      <c r="E231" s="42">
        <v>0</v>
      </c>
      <c r="F231" s="42">
        <v>0</v>
      </c>
      <c r="G231" s="38">
        <f t="shared" si="28"/>
        <v>0</v>
      </c>
    </row>
    <row r="232" spans="1:7" x14ac:dyDescent="0.25">
      <c r="A232" s="35" t="s">
        <v>46</v>
      </c>
      <c r="B232" s="37">
        <v>0</v>
      </c>
      <c r="C232" s="42">
        <v>0</v>
      </c>
      <c r="D232" s="44">
        <f t="shared" si="27"/>
        <v>0</v>
      </c>
      <c r="E232" s="42">
        <v>0</v>
      </c>
      <c r="F232" s="42">
        <v>0</v>
      </c>
      <c r="G232" s="38">
        <f t="shared" si="28"/>
        <v>0</v>
      </c>
    </row>
    <row r="233" spans="1:7" ht="24" x14ac:dyDescent="0.25">
      <c r="A233" s="35" t="s">
        <v>47</v>
      </c>
      <c r="B233" s="37">
        <v>0</v>
      </c>
      <c r="C233" s="42">
        <v>0</v>
      </c>
      <c r="D233" s="44">
        <f t="shared" si="27"/>
        <v>0</v>
      </c>
      <c r="E233" s="42">
        <v>0</v>
      </c>
      <c r="F233" s="42">
        <v>0</v>
      </c>
      <c r="G233" s="38">
        <f t="shared" si="28"/>
        <v>0</v>
      </c>
    </row>
    <row r="234" spans="1:7" x14ac:dyDescent="0.25">
      <c r="A234" s="35" t="s">
        <v>48</v>
      </c>
      <c r="B234" s="37">
        <v>0</v>
      </c>
      <c r="C234" s="42">
        <v>0</v>
      </c>
      <c r="D234" s="44">
        <f t="shared" si="27"/>
        <v>0</v>
      </c>
      <c r="E234" s="42">
        <v>0</v>
      </c>
      <c r="F234" s="42">
        <v>0</v>
      </c>
      <c r="G234" s="38">
        <f t="shared" si="28"/>
        <v>0</v>
      </c>
    </row>
    <row r="235" spans="1:7" ht="24" x14ac:dyDescent="0.25">
      <c r="A235" s="35" t="s">
        <v>42</v>
      </c>
      <c r="B235" s="37">
        <v>0</v>
      </c>
      <c r="C235" s="42">
        <v>0</v>
      </c>
      <c r="D235" s="44">
        <f t="shared" si="27"/>
        <v>0</v>
      </c>
      <c r="E235" s="42">
        <v>0</v>
      </c>
      <c r="F235" s="42">
        <v>0</v>
      </c>
      <c r="G235" s="38">
        <f t="shared" si="28"/>
        <v>0</v>
      </c>
    </row>
    <row r="236" spans="1:7" x14ac:dyDescent="0.25">
      <c r="A236" s="36" t="s">
        <v>90</v>
      </c>
      <c r="B236" s="51">
        <f t="shared" ref="B236:G236" si="31">+B239</f>
        <v>44495440</v>
      </c>
      <c r="C236" s="55">
        <f>+C239</f>
        <v>-5844216</v>
      </c>
      <c r="D236" s="55">
        <f t="shared" si="31"/>
        <v>38651224</v>
      </c>
      <c r="E236" s="55">
        <f t="shared" si="31"/>
        <v>0</v>
      </c>
      <c r="F236" s="55">
        <f t="shared" si="31"/>
        <v>0</v>
      </c>
      <c r="G236" s="56">
        <f t="shared" si="31"/>
        <v>38651224</v>
      </c>
    </row>
    <row r="237" spans="1:7" x14ac:dyDescent="0.25">
      <c r="A237" s="35" t="s">
        <v>50</v>
      </c>
      <c r="B237" s="37">
        <v>0</v>
      </c>
      <c r="C237" s="42">
        <v>0</v>
      </c>
      <c r="D237" s="44">
        <f t="shared" si="27"/>
        <v>0</v>
      </c>
      <c r="E237" s="42">
        <v>0</v>
      </c>
      <c r="F237" s="42">
        <v>0</v>
      </c>
      <c r="G237" s="38">
        <f t="shared" si="28"/>
        <v>0</v>
      </c>
    </row>
    <row r="238" spans="1:7" x14ac:dyDescent="0.25">
      <c r="A238" s="35" t="s">
        <v>51</v>
      </c>
      <c r="B238" s="37">
        <v>0</v>
      </c>
      <c r="C238" s="42">
        <v>0</v>
      </c>
      <c r="D238" s="44">
        <f t="shared" si="27"/>
        <v>0</v>
      </c>
      <c r="E238" s="42">
        <v>0</v>
      </c>
      <c r="F238" s="42">
        <v>0</v>
      </c>
      <c r="G238" s="38">
        <f t="shared" si="28"/>
        <v>0</v>
      </c>
    </row>
    <row r="239" spans="1:7" x14ac:dyDescent="0.25">
      <c r="A239" s="35" t="s">
        <v>49</v>
      </c>
      <c r="B239" s="84">
        <v>44495440</v>
      </c>
      <c r="C239" s="96">
        <v>-5844216</v>
      </c>
      <c r="D239" s="44">
        <f t="shared" si="27"/>
        <v>38651224</v>
      </c>
      <c r="E239" s="57">
        <v>0</v>
      </c>
      <c r="F239" s="57">
        <v>0</v>
      </c>
      <c r="G239" s="38">
        <f t="shared" si="28"/>
        <v>38651224</v>
      </c>
    </row>
    <row r="240" spans="1:7" x14ac:dyDescent="0.25">
      <c r="A240" s="36" t="s">
        <v>91</v>
      </c>
      <c r="B240" s="51">
        <f>+B241+B242</f>
        <v>28410646.520000003</v>
      </c>
      <c r="C240" s="48">
        <f>+C241+C242</f>
        <v>0</v>
      </c>
      <c r="D240" s="48">
        <f>+D241+D242</f>
        <v>28410646.520000003</v>
      </c>
      <c r="E240" s="48">
        <f>+E241+E242</f>
        <v>7089664.2400000002</v>
      </c>
      <c r="F240" s="48">
        <f t="shared" ref="F240" si="32">+F241+F242</f>
        <v>7089664.2400000002</v>
      </c>
      <c r="G240" s="49">
        <f>+G241+G242</f>
        <v>21320982.280000001</v>
      </c>
    </row>
    <row r="241" spans="1:7" x14ac:dyDescent="0.25">
      <c r="A241" s="35" t="s">
        <v>52</v>
      </c>
      <c r="B241" s="85">
        <v>17174560.850000001</v>
      </c>
      <c r="C241" s="86">
        <v>0</v>
      </c>
      <c r="D241" s="44">
        <f t="shared" si="27"/>
        <v>17174560.850000001</v>
      </c>
      <c r="E241" s="86">
        <v>4167702.05</v>
      </c>
      <c r="F241" s="86">
        <v>4167702.05</v>
      </c>
      <c r="G241" s="38">
        <f t="shared" si="28"/>
        <v>13006858.800000001</v>
      </c>
    </row>
    <row r="242" spans="1:7" x14ac:dyDescent="0.25">
      <c r="A242" s="35" t="s">
        <v>53</v>
      </c>
      <c r="B242" s="85">
        <v>11236085.67</v>
      </c>
      <c r="C242" s="86">
        <v>0</v>
      </c>
      <c r="D242" s="44">
        <f t="shared" si="27"/>
        <v>11236085.67</v>
      </c>
      <c r="E242" s="86">
        <v>2921962.19</v>
      </c>
      <c r="F242" s="86">
        <v>2921962.19</v>
      </c>
      <c r="G242" s="38">
        <f t="shared" si="28"/>
        <v>8314123.4800000004</v>
      </c>
    </row>
    <row r="243" spans="1:7" x14ac:dyDescent="0.25">
      <c r="A243" s="35" t="s">
        <v>55</v>
      </c>
      <c r="B243" s="37">
        <v>0</v>
      </c>
      <c r="C243" s="42">
        <v>0</v>
      </c>
      <c r="D243" s="44">
        <f t="shared" si="27"/>
        <v>0</v>
      </c>
      <c r="E243" s="42">
        <v>0</v>
      </c>
      <c r="F243" s="42">
        <v>0</v>
      </c>
      <c r="G243" s="38">
        <f t="shared" si="28"/>
        <v>0</v>
      </c>
    </row>
    <row r="244" spans="1:7" x14ac:dyDescent="0.25">
      <c r="A244" s="35" t="s">
        <v>54</v>
      </c>
      <c r="B244" s="37">
        <v>0</v>
      </c>
      <c r="C244" s="42">
        <v>0</v>
      </c>
      <c r="D244" s="44">
        <f t="shared" si="27"/>
        <v>0</v>
      </c>
      <c r="E244" s="42">
        <v>0</v>
      </c>
      <c r="F244" s="42">
        <v>0</v>
      </c>
      <c r="G244" s="38">
        <f t="shared" si="28"/>
        <v>0</v>
      </c>
    </row>
    <row r="245" spans="1:7" x14ac:dyDescent="0.25">
      <c r="A245" s="35" t="s">
        <v>56</v>
      </c>
      <c r="B245" s="37">
        <v>0</v>
      </c>
      <c r="C245" s="42">
        <v>0</v>
      </c>
      <c r="D245" s="44">
        <f t="shared" si="27"/>
        <v>0</v>
      </c>
      <c r="E245" s="42">
        <v>0</v>
      </c>
      <c r="F245" s="42">
        <v>0</v>
      </c>
      <c r="G245" s="38">
        <f t="shared" si="28"/>
        <v>0</v>
      </c>
    </row>
    <row r="246" spans="1:7" x14ac:dyDescent="0.25">
      <c r="A246" s="35" t="s">
        <v>57</v>
      </c>
      <c r="B246" s="37">
        <v>0</v>
      </c>
      <c r="C246" s="42">
        <v>0</v>
      </c>
      <c r="D246" s="44">
        <f t="shared" si="27"/>
        <v>0</v>
      </c>
      <c r="E246" s="42">
        <v>0</v>
      </c>
      <c r="F246" s="42">
        <v>0</v>
      </c>
      <c r="G246" s="38">
        <f t="shared" si="28"/>
        <v>0</v>
      </c>
    </row>
    <row r="247" spans="1:7" ht="15.75" thickBot="1" x14ac:dyDescent="0.3">
      <c r="A247" s="39" t="s">
        <v>58</v>
      </c>
      <c r="B247" s="52">
        <v>0</v>
      </c>
      <c r="C247" s="42">
        <v>0</v>
      </c>
      <c r="D247" s="42">
        <v>0</v>
      </c>
      <c r="E247" s="42">
        <v>0</v>
      </c>
      <c r="F247" s="42">
        <v>0</v>
      </c>
      <c r="G247" s="50">
        <f t="shared" ref="G247" si="33">+D247-E247</f>
        <v>0</v>
      </c>
    </row>
    <row r="248" spans="1:7" ht="24.75" customHeight="1" thickBot="1" x14ac:dyDescent="0.3">
      <c r="A248" s="14" t="s">
        <v>77</v>
      </c>
      <c r="B248" s="15">
        <f t="shared" ref="B248:D248" si="34">+B149+B16</f>
        <v>1100000000</v>
      </c>
      <c r="C248" s="15">
        <f>+C149+C16</f>
        <v>777380.82999999914</v>
      </c>
      <c r="D248" s="15">
        <f t="shared" si="34"/>
        <v>1100777380.8299999</v>
      </c>
      <c r="E248" s="15">
        <f>+E149+E16</f>
        <v>356654352.81999999</v>
      </c>
      <c r="F248" s="15">
        <f>+F149+F16</f>
        <v>247296618.15000001</v>
      </c>
      <c r="G248" s="16">
        <f>+G149+G16</f>
        <v>744123028.00999999</v>
      </c>
    </row>
    <row r="249" spans="1:7" x14ac:dyDescent="0.25">
      <c r="C249" s="10"/>
      <c r="D249" s="10"/>
      <c r="E249" s="10"/>
      <c r="G249" s="122" t="s">
        <v>94</v>
      </c>
    </row>
    <row r="251" spans="1:7" x14ac:dyDescent="0.25">
      <c r="A251" s="77"/>
      <c r="B251" s="99"/>
      <c r="C251" s="100"/>
      <c r="D251" s="99"/>
      <c r="E251" s="100"/>
      <c r="F251" s="100"/>
      <c r="G251" s="100"/>
    </row>
    <row r="253" spans="1:7" x14ac:dyDescent="0.25">
      <c r="A253" s="119"/>
      <c r="B253" s="119"/>
      <c r="C253" s="119"/>
      <c r="D253" s="119"/>
      <c r="E253" s="119"/>
      <c r="F253" s="119"/>
      <c r="G253" s="119"/>
    </row>
    <row r="254" spans="1:7" x14ac:dyDescent="0.25">
      <c r="A254" s="120"/>
      <c r="B254" s="120"/>
      <c r="C254" s="121"/>
      <c r="D254" s="121"/>
      <c r="E254" s="121"/>
      <c r="F254" s="121"/>
      <c r="G254" s="121"/>
    </row>
    <row r="255" spans="1:7" x14ac:dyDescent="0.25">
      <c r="A255" s="118"/>
      <c r="B255" s="118"/>
      <c r="C255" s="118"/>
      <c r="D255" s="118"/>
      <c r="E255" s="118"/>
      <c r="F255" s="118"/>
      <c r="G255" s="118"/>
    </row>
    <row r="258" spans="1:7" x14ac:dyDescent="0.25">
      <c r="A258" s="103"/>
      <c r="B258" s="103"/>
      <c r="C258" s="103"/>
      <c r="D258" s="103"/>
      <c r="E258" s="103"/>
      <c r="F258" s="103"/>
      <c r="G258" s="103"/>
    </row>
  </sheetData>
  <mergeCells count="38">
    <mergeCell ref="A255:B255"/>
    <mergeCell ref="C255:D255"/>
    <mergeCell ref="E255:G255"/>
    <mergeCell ref="A253:B253"/>
    <mergeCell ref="C253:D253"/>
    <mergeCell ref="E253:G253"/>
    <mergeCell ref="A254:B254"/>
    <mergeCell ref="C254:D254"/>
    <mergeCell ref="E254:G254"/>
    <mergeCell ref="A73:G73"/>
    <mergeCell ref="A74:G74"/>
    <mergeCell ref="A75:G75"/>
    <mergeCell ref="A76:G76"/>
    <mergeCell ref="A14:A15"/>
    <mergeCell ref="B14:F14"/>
    <mergeCell ref="G14:G15"/>
    <mergeCell ref="A9:G9"/>
    <mergeCell ref="A10:G10"/>
    <mergeCell ref="A11:G11"/>
    <mergeCell ref="A12:G12"/>
    <mergeCell ref="A13:G13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</mergeCells>
  <pageMargins left="0.43307086614173229" right="0" top="0.55118110236220474" bottom="0.35433070866141736" header="0.31496062992125984" footer="0.31496062992125984"/>
  <pageSetup scale="69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 G25 G107 G103 G90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2024-04-19T22:05:37Z</cp:lastPrinted>
  <dcterms:created xsi:type="dcterms:W3CDTF">2020-04-27T22:29:02Z</dcterms:created>
  <dcterms:modified xsi:type="dcterms:W3CDTF">2024-04-23T17:07:57Z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