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3\ESTADOS FINANCIEROS 2023\CUARTO TRIMESTRE 2023\IV. INFORMACION FINANCIERA ADICIONAL (LDF)\"/>
    </mc:Choice>
  </mc:AlternateContent>
  <xr:revisionPtr revIDLastSave="0" documentId="13_ncr:1_{D599DD2A-E832-4CF0-A99A-4409A3A6CE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6" i="1"/>
  <c r="E60" i="1"/>
  <c r="F12" i="1"/>
  <c r="F11" i="1"/>
  <c r="F83" i="1" l="1"/>
  <c r="E83" i="1"/>
  <c r="D83" i="1"/>
  <c r="E79" i="1"/>
  <c r="D79" i="1"/>
  <c r="F78" i="1"/>
  <c r="E78" i="1"/>
  <c r="D78" i="1"/>
  <c r="D77" i="1" s="1"/>
  <c r="F67" i="1"/>
  <c r="E67" i="1"/>
  <c r="D67" i="1"/>
  <c r="E63" i="1"/>
  <c r="D63" i="1"/>
  <c r="F62" i="1"/>
  <c r="E62" i="1"/>
  <c r="D62" i="1"/>
  <c r="F17" i="1"/>
  <c r="F44" i="1"/>
  <c r="E43" i="1"/>
  <c r="D43" i="1"/>
  <c r="F40" i="1"/>
  <c r="E40" i="1"/>
  <c r="D40" i="1"/>
  <c r="D47" i="1" s="1"/>
  <c r="D13" i="1" s="1"/>
  <c r="F30" i="1"/>
  <c r="E30" i="1"/>
  <c r="D30" i="1"/>
  <c r="F19" i="1"/>
  <c r="E19" i="1"/>
  <c r="D19" i="1"/>
  <c r="E15" i="1"/>
  <c r="D17" i="1"/>
  <c r="D81" i="1" s="1"/>
  <c r="E65" i="1"/>
  <c r="D16" i="1"/>
  <c r="F76" i="1"/>
  <c r="D12" i="1"/>
  <c r="D76" i="1" s="1"/>
  <c r="D11" i="1"/>
  <c r="D10" i="1" l="1"/>
  <c r="E77" i="1"/>
  <c r="D15" i="1"/>
  <c r="E61" i="1"/>
  <c r="D85" i="1"/>
  <c r="D86" i="1" s="1"/>
  <c r="F63" i="1"/>
  <c r="F16" i="1"/>
  <c r="F65" i="1" s="1"/>
  <c r="D61" i="1"/>
  <c r="F79" i="1"/>
  <c r="F77" i="1" s="1"/>
  <c r="F81" i="1"/>
  <c r="E47" i="1"/>
  <c r="E13" i="1" s="1"/>
  <c r="E10" i="1" s="1"/>
  <c r="E23" i="1" s="1"/>
  <c r="E24" i="1" s="1"/>
  <c r="E25" i="1" s="1"/>
  <c r="E34" i="1" s="1"/>
  <c r="E69" i="1"/>
  <c r="E70" i="1" s="1"/>
  <c r="F61" i="1"/>
  <c r="D23" i="1"/>
  <c r="D24" i="1" s="1"/>
  <c r="D25" i="1" s="1"/>
  <c r="D34" i="1" s="1"/>
  <c r="D60" i="1"/>
  <c r="D65" i="1"/>
  <c r="E76" i="1"/>
  <c r="E81" i="1"/>
  <c r="F43" i="1"/>
  <c r="F47" i="1" s="1"/>
  <c r="F13" i="1" s="1"/>
  <c r="F10" i="1" s="1"/>
  <c r="F60" i="1"/>
  <c r="D69" i="1" l="1"/>
  <c r="D70" i="1" s="1"/>
  <c r="F85" i="1"/>
  <c r="F86" i="1" s="1"/>
  <c r="E85" i="1"/>
  <c r="E86" i="1" s="1"/>
  <c r="F69" i="1"/>
  <c r="F70" i="1" s="1"/>
  <c r="F15" i="1"/>
  <c r="F23" i="1" s="1"/>
  <c r="F24" i="1" s="1"/>
  <c r="F25" i="1" s="1"/>
  <c r="F34" i="1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<sst xmlns="http://schemas.openxmlformats.org/spreadsheetml/2006/main" count="77" uniqueCount="52">
  <si>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</si>
  <si>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</si>
  <si>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</si>
  <si>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</si>
  <si>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</si>
  <si>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</si>
  <si>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</si>
  <si>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</si>
  <si>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</si>
  <si>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</si>
  <si>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</si>
  <si>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</si>
  <si>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</si>
  <si>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</si>
  <si>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</si>
  <si>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</si>
  <si>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</si>
  <si>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</si>
  <si>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</si>
  <si>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</si>
  <si>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</si>
  <si>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</si>
  <si>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</si>
  <si>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</si>
  <si>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</si>
  <si>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</si>
  <si>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</si>
  <si>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</si>
  <si>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</si>
  <si>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</si>
  <si>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</si>
  <si>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</si>
  <si>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</si>
  <si>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</si>
  <si>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</si>
  <si>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</si>
  <si>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</si>
  <si>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</si>
  <si>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</si>
  <si>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</si>
  <si>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</si>
  <si>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</si>
  <si>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</si>
  <si>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</si>
  <si>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</si>
  <si>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</si>
  <si>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 xml:space="preserve">            PRESIDENTE MUNICIPAL</t>
  </si>
  <si>
    <t>TESORERO MUNICIPAL</t>
  </si>
  <si>
    <t>Bajo protesta de decir verdad declaramos que los Estados financieros y sus notas son razonablemente correctos y responsabilidad del emisor.</t>
  </si>
  <si>
    <t>L.A.E. MANUEL ZERMEÑO CHAVEZ</t>
  </si>
  <si>
    <t>Del 1 de enero al 31 de diciembre de 2023</t>
  </si>
  <si>
    <t>MTRA. ALEJANDRA EDITH PADILLA OROZCO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</si>
</sst>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4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9" fillId="0" borderId="0" xfId="2" applyFont="1"/>
    <xf numFmtId="44" fontId="10" fillId="0" borderId="0" xfId="1" applyFont="1"/>
    <xf numFmtId="44" fontId="11" fillId="4" borderId="5" xfId="1" applyFont="1" applyFill="1" applyBorder="1" applyAlignment="1">
      <alignment vertical="center"/>
    </xf>
    <xf numFmtId="44" fontId="11" fillId="4" borderId="5" xfId="1" applyFont="1" applyFill="1" applyBorder="1" applyAlignment="1">
      <alignment vertical="center" wrapText="1"/>
    </xf>
    <xf numFmtId="44" fontId="11" fillId="3" borderId="5" xfId="1" applyFont="1" applyFill="1" applyBorder="1" applyAlignment="1">
      <alignment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8" fillId="0" borderId="0" xfId="3" applyFont="1" applyAlignment="1">
      <alignment horizontal="center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ABY%20ROSALES\INGRESOS%202023\AVANCE%20DE%20INGRESOS%202023%20FINAL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3">
          <cell r="E43">
            <v>776500000</v>
          </cell>
        </row>
        <row r="67">
          <cell r="E67">
            <v>128500000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44"/>
  <sheetViews>
    <sheetView tabSelected="1" topLeftCell="A79" zoomScale="142" zoomScaleNormal="142" workbookViewId="0">
      <selection activeCell="C92" sqref="C92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4.5703125" style="1" customWidth="1"/>
    <col min="5" max="5" width="14.42578125" style="1" customWidth="1"/>
    <col min="6" max="6" width="13.140625" style="1" bestFit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46" t="s">
        <v>0</v>
      </c>
      <c r="C2" s="47"/>
      <c r="D2" s="47"/>
      <c r="E2" s="47"/>
      <c r="F2" s="48"/>
    </row>
    <row r="3" spans="2:8" ht="12.75" customHeight="1" x14ac:dyDescent="0.2">
      <c r="B3" s="49" t="s">
        <v>1</v>
      </c>
      <c r="C3" s="50"/>
      <c r="D3" s="50"/>
      <c r="E3" s="50"/>
      <c r="F3" s="51"/>
    </row>
    <row r="4" spans="2:8" ht="12.75" customHeight="1" x14ac:dyDescent="0.2">
      <c r="B4" s="49" t="s">
        <v>50</v>
      </c>
      <c r="C4" s="50"/>
      <c r="D4" s="50"/>
      <c r="E4" s="50"/>
      <c r="F4" s="51"/>
    </row>
    <row r="5" spans="2:8" ht="12.75" customHeight="1" thickBot="1" x14ac:dyDescent="0.25">
      <c r="B5" s="52" t="s">
        <v>2</v>
      </c>
      <c r="C5" s="53"/>
      <c r="D5" s="53"/>
      <c r="E5" s="53"/>
      <c r="F5" s="54"/>
    </row>
    <row r="6" spans="2:8" ht="12.75" customHeight="1" thickBot="1" x14ac:dyDescent="0.25">
      <c r="B6" s="2"/>
    </row>
    <row r="7" spans="2:8" ht="12.75" customHeight="1" x14ac:dyDescent="0.2">
      <c r="B7" s="55" t="s">
        <v>3</v>
      </c>
      <c r="C7" s="56"/>
      <c r="D7" s="3" t="s">
        <v>4</v>
      </c>
      <c r="E7" s="59" t="s">
        <v>5</v>
      </c>
      <c r="F7" s="3" t="s">
        <v>6</v>
      </c>
    </row>
    <row r="8" spans="2:8" ht="12.75" customHeight="1" thickBot="1" x14ac:dyDescent="0.25">
      <c r="B8" s="57"/>
      <c r="C8" s="58"/>
      <c r="D8" s="4" t="s">
        <v>7</v>
      </c>
      <c r="E8" s="60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889125910.72000003</v>
      </c>
      <c r="E10" s="8">
        <f>SUM(E11:E13)</f>
        <v>988428486.46000004</v>
      </c>
      <c r="F10" s="8">
        <f>SUM(F11:F13)</f>
        <v>989799588.27999997</v>
      </c>
    </row>
    <row r="11" spans="2:8" ht="12.75" customHeight="1" x14ac:dyDescent="0.2">
      <c r="B11" s="5"/>
      <c r="C11" s="9" t="s">
        <v>10</v>
      </c>
      <c r="D11" s="10">
        <f>+'[1]EAI-LDF (1)'!E43</f>
        <v>776500000</v>
      </c>
      <c r="E11" s="45">
        <v>831773292.24000001</v>
      </c>
      <c r="F11" s="45">
        <f>+E11</f>
        <v>831773292.24000001</v>
      </c>
    </row>
    <row r="12" spans="2:8" ht="12.75" customHeight="1" x14ac:dyDescent="0.2">
      <c r="B12" s="5"/>
      <c r="C12" s="9" t="s">
        <v>11</v>
      </c>
      <c r="D12" s="10">
        <f>+'[1]EAI-LDF (1)'!E67</f>
        <v>128500000</v>
      </c>
      <c r="E12" s="45">
        <v>172529283.5</v>
      </c>
      <c r="F12" s="45">
        <f>+E12</f>
        <v>172529283.5</v>
      </c>
    </row>
    <row r="13" spans="2:8" ht="12.75" customHeight="1" x14ac:dyDescent="0.2">
      <c r="B13" s="5"/>
      <c r="C13" s="9" t="s">
        <v>12</v>
      </c>
      <c r="D13" s="10">
        <f>+D47</f>
        <v>-15874089.279999999</v>
      </c>
      <c r="E13" s="10">
        <f>+E47</f>
        <v>-15874089.279999999</v>
      </c>
      <c r="F13" s="10">
        <f>+F47</f>
        <v>-14502987.460000001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889125910.72000003</v>
      </c>
      <c r="E15" s="8">
        <f>SUM(E16:E17)</f>
        <v>1107949907.3800001</v>
      </c>
      <c r="F15" s="8">
        <f>SUM(F16:F17)</f>
        <v>1013020414.79</v>
      </c>
      <c r="H15" s="13"/>
    </row>
    <row r="16" spans="2:8" ht="12.75" customHeight="1" x14ac:dyDescent="0.2">
      <c r="B16" s="5"/>
      <c r="C16" s="9" t="s">
        <v>14</v>
      </c>
      <c r="D16" s="14">
        <f>781694334.57-D44</f>
        <v>781694334.57000005</v>
      </c>
      <c r="E16" s="44">
        <f>952506325.11-E44</f>
        <v>952506325.11000001</v>
      </c>
      <c r="F16" s="44">
        <f>872729475.91-F44</f>
        <v>872729475.90999997</v>
      </c>
      <c r="H16" s="15"/>
    </row>
    <row r="17" spans="2:6" ht="12.75" customHeight="1" x14ac:dyDescent="0.2">
      <c r="B17" s="5"/>
      <c r="C17" s="9" t="s">
        <v>15</v>
      </c>
      <c r="D17" s="14">
        <f>123305665.43-D45</f>
        <v>107431576.15000001</v>
      </c>
      <c r="E17" s="44">
        <f>171317671.55-E45</f>
        <v>155443582.27000001</v>
      </c>
      <c r="F17" s="44">
        <f>154793926.34-F45</f>
        <v>140290938.88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0</v>
      </c>
      <c r="E23" s="8">
        <f>+E10-E15+E19</f>
        <v>-119521420.92000008</v>
      </c>
      <c r="F23" s="8">
        <f>+F10-F15+F19</f>
        <v>-23220826.50999999</v>
      </c>
    </row>
    <row r="24" spans="2:6" ht="12.75" customHeight="1" x14ac:dyDescent="0.2">
      <c r="B24" s="5"/>
      <c r="C24" s="7" t="s">
        <v>20</v>
      </c>
      <c r="D24" s="8">
        <f>+D23-D13</f>
        <v>15874089.279999999</v>
      </c>
      <c r="E24" s="8">
        <f>+E23-E13</f>
        <v>-103647331.64000008</v>
      </c>
      <c r="F24" s="8">
        <f>+F23-F13</f>
        <v>-8717839.0499999896</v>
      </c>
    </row>
    <row r="25" spans="2:6" ht="16.5" customHeight="1" x14ac:dyDescent="0.2">
      <c r="B25" s="5"/>
      <c r="C25" s="7" t="s">
        <v>21</v>
      </c>
      <c r="D25" s="8">
        <f>+D24-D19</f>
        <v>15874089.279999999</v>
      </c>
      <c r="E25" s="8">
        <f>+E24-E19</f>
        <v>-103647331.64000008</v>
      </c>
      <c r="F25" s="8">
        <f>+F24-F19</f>
        <v>-8717839.0499999896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67" t="s">
        <v>22</v>
      </c>
      <c r="C28" s="68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12528576.15</v>
      </c>
      <c r="E30" s="8">
        <f>SUM(E31:E32)</f>
        <v>12528576.15</v>
      </c>
      <c r="F30" s="8">
        <f>SUM(F31:F32)</f>
        <v>11514362.359999999</v>
      </c>
    </row>
    <row r="31" spans="2:6" ht="12.75" customHeight="1" x14ac:dyDescent="0.2">
      <c r="B31" s="5"/>
      <c r="C31" s="9" t="s">
        <v>25</v>
      </c>
      <c r="D31" s="14">
        <v>0</v>
      </c>
      <c r="E31" s="44">
        <v>0</v>
      </c>
      <c r="F31" s="44">
        <v>0</v>
      </c>
    </row>
    <row r="32" spans="2:6" ht="12.75" customHeight="1" x14ac:dyDescent="0.2">
      <c r="B32" s="5"/>
      <c r="C32" s="9" t="s">
        <v>26</v>
      </c>
      <c r="D32" s="14">
        <v>12528576.15</v>
      </c>
      <c r="E32" s="44">
        <v>12528576.15</v>
      </c>
      <c r="F32" s="44">
        <v>11514362.359999999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28402665.43</v>
      </c>
      <c r="E34" s="8">
        <f>+E25+E30</f>
        <v>-91118755.490000069</v>
      </c>
      <c r="F34" s="8">
        <f>+F25+F30</f>
        <v>2796523.3100000098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55" t="s">
        <v>22</v>
      </c>
      <c r="C37" s="56"/>
      <c r="D37" s="63" t="s">
        <v>28</v>
      </c>
      <c r="E37" s="63" t="s">
        <v>5</v>
      </c>
      <c r="F37" s="22" t="s">
        <v>6</v>
      </c>
    </row>
    <row r="38" spans="2:7" ht="12.75" customHeight="1" thickBot="1" x14ac:dyDescent="0.25">
      <c r="B38" s="57"/>
      <c r="C38" s="58"/>
      <c r="D38" s="64"/>
      <c r="E38" s="64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9"/>
      <c r="C40" s="40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9"/>
      <c r="C43" s="40" t="s">
        <v>32</v>
      </c>
      <c r="D43" s="27">
        <f>SUM(D44:D45)</f>
        <v>15874089.279999999</v>
      </c>
      <c r="E43" s="27">
        <f>SUM(E44:E45)</f>
        <v>15874089.279999999</v>
      </c>
      <c r="F43" s="27">
        <f>SUM(F44:F45)</f>
        <v>14502987.460000001</v>
      </c>
    </row>
    <row r="44" spans="2:7" ht="12.75" customHeight="1" x14ac:dyDescent="0.2">
      <c r="B44" s="24"/>
      <c r="C44" s="29" t="s">
        <v>33</v>
      </c>
      <c r="D44" s="30">
        <v>0</v>
      </c>
      <c r="E44" s="43">
        <v>0</v>
      </c>
      <c r="F44" s="43">
        <f>+E44</f>
        <v>0</v>
      </c>
    </row>
    <row r="45" spans="2:7" ht="12.75" customHeight="1" x14ac:dyDescent="0.2">
      <c r="B45" s="24"/>
      <c r="C45" s="29" t="s">
        <v>34</v>
      </c>
      <c r="D45" s="30">
        <v>15874089.279999999</v>
      </c>
      <c r="E45" s="43">
        <v>15874089.279999999</v>
      </c>
      <c r="F45" s="43">
        <v>14502987.460000001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69"/>
      <c r="C47" s="71" t="s">
        <v>35</v>
      </c>
      <c r="D47" s="61">
        <f>+D40-D43</f>
        <v>-15874089.279999999</v>
      </c>
      <c r="E47" s="61">
        <f>+E40-E43</f>
        <v>-15874089.279999999</v>
      </c>
      <c r="F47" s="61">
        <f>+F40-F43</f>
        <v>-14502987.460000001</v>
      </c>
    </row>
    <row r="48" spans="2:7" ht="12.75" customHeight="1" thickBot="1" x14ac:dyDescent="0.25">
      <c r="B48" s="70"/>
      <c r="C48" s="72"/>
      <c r="D48" s="62"/>
      <c r="E48" s="62"/>
      <c r="F48" s="62"/>
    </row>
    <row r="49" spans="2:6" ht="12.75" customHeight="1" x14ac:dyDescent="0.2">
      <c r="B49" s="31"/>
      <c r="C49" s="31"/>
      <c r="D49" s="32"/>
      <c r="E49" s="32"/>
      <c r="F49" s="32"/>
    </row>
    <row r="50" spans="2:6" ht="12.75" customHeight="1" x14ac:dyDescent="0.2">
      <c r="B50" s="31"/>
      <c r="C50" s="31"/>
      <c r="D50" s="32"/>
      <c r="E50" s="32"/>
      <c r="F50" s="32"/>
    </row>
    <row r="51" spans="2:6" ht="12.75" customHeight="1" x14ac:dyDescent="0.2">
      <c r="B51" s="31"/>
      <c r="C51" s="31"/>
      <c r="D51" s="32"/>
      <c r="E51" s="32"/>
      <c r="F51" s="32"/>
    </row>
    <row r="52" spans="2:6" ht="12.75" customHeight="1" x14ac:dyDescent="0.2">
      <c r="B52" s="31"/>
      <c r="C52" s="31"/>
      <c r="D52" s="32"/>
      <c r="E52" s="32"/>
      <c r="F52" s="32"/>
    </row>
    <row r="53" spans="2:6" ht="12.75" customHeight="1" x14ac:dyDescent="0.2">
      <c r="B53" s="31"/>
      <c r="C53" s="31"/>
      <c r="D53" s="32"/>
      <c r="E53" s="32"/>
      <c r="F53" s="32"/>
    </row>
    <row r="54" spans="2:6" ht="12.75" customHeight="1" x14ac:dyDescent="0.2">
      <c r="B54" s="31"/>
      <c r="C54" s="31"/>
      <c r="D54" s="32"/>
      <c r="E54" s="32"/>
      <c r="F54" s="32"/>
    </row>
    <row r="55" spans="2:6" ht="12.75" customHeight="1" x14ac:dyDescent="0.2">
      <c r="B55" s="31"/>
      <c r="C55" s="31"/>
      <c r="D55" s="32"/>
      <c r="E55" s="32"/>
      <c r="F55" s="32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55" t="s">
        <v>22</v>
      </c>
      <c r="C57" s="56"/>
      <c r="D57" s="22" t="s">
        <v>4</v>
      </c>
      <c r="E57" s="63" t="s">
        <v>5</v>
      </c>
      <c r="F57" s="22" t="s">
        <v>6</v>
      </c>
    </row>
    <row r="58" spans="2:6" ht="12.75" customHeight="1" thickBot="1" x14ac:dyDescent="0.25">
      <c r="B58" s="57"/>
      <c r="C58" s="58"/>
      <c r="D58" s="23" t="s">
        <v>7</v>
      </c>
      <c r="E58" s="64"/>
      <c r="F58" s="23" t="s">
        <v>23</v>
      </c>
    </row>
    <row r="59" spans="2:6" ht="12.75" customHeight="1" x14ac:dyDescent="0.2">
      <c r="B59" s="65"/>
      <c r="C59" s="66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776500000</v>
      </c>
      <c r="E60" s="26">
        <f>+E11</f>
        <v>831773292.24000001</v>
      </c>
      <c r="F60" s="26">
        <f>+F11</f>
        <v>831773292.24000001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781694334.57000005</v>
      </c>
      <c r="E65" s="26">
        <f>+E16</f>
        <v>952506325.11000001</v>
      </c>
      <c r="F65" s="26">
        <f>+F16</f>
        <v>872729475.90999997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3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9"/>
      <c r="C69" s="40" t="s">
        <v>38</v>
      </c>
      <c r="D69" s="27">
        <f>+D60+D61-D65+D67</f>
        <v>-5194334.5700000525</v>
      </c>
      <c r="E69" s="27">
        <f>+E60+E61-E65+E67</f>
        <v>-120733032.87</v>
      </c>
      <c r="F69" s="27">
        <f>+F60+F61-F65+F67</f>
        <v>-40956183.669999957</v>
      </c>
    </row>
    <row r="70" spans="2:6" ht="12.75" customHeight="1" x14ac:dyDescent="0.2">
      <c r="B70" s="39"/>
      <c r="C70" s="40" t="s">
        <v>39</v>
      </c>
      <c r="D70" s="27">
        <f>+D69-D61</f>
        <v>-5194334.5700000525</v>
      </c>
      <c r="E70" s="27">
        <f>+E69-E61</f>
        <v>-120733032.87</v>
      </c>
      <c r="F70" s="27">
        <f>+F69-F61</f>
        <v>-40956183.669999957</v>
      </c>
    </row>
    <row r="71" spans="2:6" ht="12.75" customHeight="1" thickBot="1" x14ac:dyDescent="0.25">
      <c r="B71" s="34"/>
      <c r="C71" s="35"/>
      <c r="D71" s="36"/>
      <c r="E71" s="36"/>
      <c r="F71" s="36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55" t="s">
        <v>22</v>
      </c>
      <c r="C73" s="56"/>
      <c r="D73" s="63" t="s">
        <v>28</v>
      </c>
      <c r="E73" s="63" t="s">
        <v>5</v>
      </c>
      <c r="F73" s="22" t="s">
        <v>6</v>
      </c>
    </row>
    <row r="74" spans="2:6" ht="12.75" customHeight="1" thickBot="1" x14ac:dyDescent="0.25">
      <c r="B74" s="57"/>
      <c r="C74" s="58"/>
      <c r="D74" s="64"/>
      <c r="E74" s="64"/>
      <c r="F74" s="23" t="s">
        <v>23</v>
      </c>
    </row>
    <row r="75" spans="2:6" ht="12.75" customHeight="1" x14ac:dyDescent="0.2">
      <c r="B75" s="65"/>
      <c r="C75" s="66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128500000</v>
      </c>
      <c r="E76" s="26">
        <f>+E12</f>
        <v>172529283.5</v>
      </c>
      <c r="F76" s="26">
        <f>+F12</f>
        <v>172529283.5</v>
      </c>
    </row>
    <row r="77" spans="2:6" ht="12.75" customHeight="1" x14ac:dyDescent="0.2">
      <c r="B77" s="24"/>
      <c r="C77" s="25" t="s">
        <v>40</v>
      </c>
      <c r="D77" s="26">
        <f>+D78-D79</f>
        <v>-15874089.279999999</v>
      </c>
      <c r="E77" s="26">
        <f>+E78-E79</f>
        <v>-15874089.279999999</v>
      </c>
      <c r="F77" s="26">
        <f>+F78-F79</f>
        <v>-14502987.460000001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15874089.279999999</v>
      </c>
      <c r="E79" s="26">
        <f>+E45</f>
        <v>15874089.279999999</v>
      </c>
      <c r="F79" s="26">
        <f>+F45</f>
        <v>14502987.460000001</v>
      </c>
    </row>
    <row r="80" spans="2:6" ht="12.75" customHeight="1" x14ac:dyDescent="0.2">
      <c r="B80" s="24"/>
      <c r="C80" s="25"/>
      <c r="D80" s="26"/>
      <c r="E80" s="26"/>
      <c r="F80" s="26"/>
    </row>
    <row r="81" spans="2:10" ht="12.75" customHeight="1" x14ac:dyDescent="0.2">
      <c r="B81" s="24"/>
      <c r="C81" s="25" t="s">
        <v>41</v>
      </c>
      <c r="D81" s="26">
        <f>+D17</f>
        <v>107431576.15000001</v>
      </c>
      <c r="E81" s="26">
        <f>+E17</f>
        <v>155443582.27000001</v>
      </c>
      <c r="F81" s="26">
        <f>+F17</f>
        <v>140290938.88</v>
      </c>
    </row>
    <row r="82" spans="2:10" ht="12.75" customHeight="1" x14ac:dyDescent="0.2">
      <c r="B82" s="24"/>
      <c r="C82" s="25"/>
      <c r="D82" s="26"/>
      <c r="E82" s="26"/>
      <c r="F82" s="26"/>
    </row>
    <row r="83" spans="2:10" ht="12.75" customHeight="1" x14ac:dyDescent="0.2">
      <c r="B83" s="24"/>
      <c r="C83" s="25" t="s">
        <v>18</v>
      </c>
      <c r="D83" s="33">
        <f>+D21</f>
        <v>0</v>
      </c>
      <c r="E83" s="26">
        <f>+E21</f>
        <v>0</v>
      </c>
      <c r="F83" s="26">
        <f>+F21</f>
        <v>0</v>
      </c>
    </row>
    <row r="84" spans="2:10" ht="12.75" customHeight="1" x14ac:dyDescent="0.2">
      <c r="B84" s="24"/>
      <c r="C84" s="25"/>
      <c r="D84" s="26"/>
      <c r="E84" s="26"/>
      <c r="F84" s="26"/>
    </row>
    <row r="85" spans="2:10" ht="12.75" customHeight="1" x14ac:dyDescent="0.2">
      <c r="B85" s="39"/>
      <c r="C85" s="40" t="s">
        <v>42</v>
      </c>
      <c r="D85" s="27">
        <f>+D76+D77-D81+D83</f>
        <v>5194334.5699999928</v>
      </c>
      <c r="E85" s="27">
        <f>+E76+E77-E81+E83</f>
        <v>1211611.9499999881</v>
      </c>
      <c r="F85" s="27">
        <f>+F76+F77-F81+F83</f>
        <v>17735357.159999996</v>
      </c>
    </row>
    <row r="86" spans="2:10" ht="12.75" customHeight="1" x14ac:dyDescent="0.2">
      <c r="B86" s="69"/>
      <c r="C86" s="71" t="s">
        <v>43</v>
      </c>
      <c r="D86" s="61">
        <f>+D85-D77</f>
        <v>21068423.849999994</v>
      </c>
      <c r="E86" s="61">
        <f>+E85-E77</f>
        <v>17085701.229999989</v>
      </c>
      <c r="F86" s="61">
        <f>+F85-F77</f>
        <v>32238344.619999997</v>
      </c>
    </row>
    <row r="87" spans="2:10" ht="12.75" customHeight="1" thickBot="1" x14ac:dyDescent="0.25">
      <c r="B87" s="70"/>
      <c r="C87" s="72"/>
      <c r="D87" s="62"/>
      <c r="E87" s="62"/>
      <c r="F87" s="62"/>
    </row>
    <row r="88" spans="2:10" ht="12.75" customHeight="1" x14ac:dyDescent="0.25">
      <c r="D88" s="20"/>
      <c r="E88" s="20"/>
      <c r="F88" s="20"/>
    </row>
    <row r="89" spans="2:10" ht="12.75" customHeight="1" x14ac:dyDescent="0.2">
      <c r="B89" s="41" t="s">
        <v>48</v>
      </c>
      <c r="C89" s="41"/>
      <c r="D89" s="42"/>
      <c r="E89" s="42"/>
      <c r="F89" s="42"/>
      <c r="G89" s="41"/>
      <c r="H89" s="41"/>
      <c r="I89" s="41"/>
      <c r="J89" s="41"/>
    </row>
    <row r="90" spans="2:10" ht="12.75" customHeight="1" x14ac:dyDescent="0.25">
      <c r="D90" s="20"/>
      <c r="E90" s="20"/>
      <c r="F90" s="20"/>
    </row>
    <row r="91" spans="2:10" ht="12.75" customHeight="1" x14ac:dyDescent="0.25">
      <c r="D91" s="20"/>
      <c r="E91" s="20"/>
      <c r="F91" s="20"/>
    </row>
    <row r="92" spans="2:10" ht="12.75" customHeight="1" x14ac:dyDescent="0.25">
      <c r="D92" s="20"/>
      <c r="E92" s="20"/>
      <c r="F92" s="20"/>
    </row>
    <row r="93" spans="2:10" ht="12.75" customHeight="1" x14ac:dyDescent="0.2">
      <c r="C93" s="37"/>
      <c r="D93" s="37"/>
      <c r="E93" s="37"/>
      <c r="F93" s="37"/>
    </row>
    <row r="94" spans="2:10" ht="12.75" customHeight="1" x14ac:dyDescent="0.2">
      <c r="C94" s="37" t="s">
        <v>44</v>
      </c>
      <c r="D94" s="73" t="s">
        <v>45</v>
      </c>
      <c r="E94" s="73"/>
      <c r="F94" s="73"/>
    </row>
    <row r="95" spans="2:10" ht="12.75" customHeight="1" x14ac:dyDescent="0.2">
      <c r="C95" s="38" t="s">
        <v>51</v>
      </c>
      <c r="D95" s="73" t="s">
        <v>49</v>
      </c>
      <c r="E95" s="73"/>
      <c r="F95" s="73"/>
    </row>
    <row r="96" spans="2:10" ht="12.75" customHeight="1" x14ac:dyDescent="0.2">
      <c r="C96" s="38" t="s">
        <v>46</v>
      </c>
      <c r="D96" s="73" t="s">
        <v>47</v>
      </c>
      <c r="E96" s="73"/>
      <c r="F96" s="73"/>
    </row>
    <row r="97" spans="3:6" ht="12.75" customHeight="1" x14ac:dyDescent="0.2">
      <c r="C97" s="37"/>
      <c r="D97" s="37"/>
      <c r="E97" s="37"/>
      <c r="F97" s="37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11811023622047245" right="0.11811023622047245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2024-04-11T20:06:19Z</cp:lastPrinted>
  <dcterms:created xsi:type="dcterms:W3CDTF">2021-04-28T17:25:32Z</dcterms:created>
  <dcterms:modified xsi:type="dcterms:W3CDTF">2024-04-11T20:06:25Z</dcterms:modified>
</cp:coreProperties>
</file>