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6\ESTADOS FINANCIEROS 2026\PRIMER TRIMESTRE 2026\II. Informacion Presupuestaria\"/>
    </mc:Choice>
  </mc:AlternateContent>
  <xr:revisionPtr revIDLastSave="0" documentId="13_ncr:1_{2EA6826C-7320-4E5F-814C-EE5E8B0ED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G47" i="1"/>
  <c r="J46" i="1"/>
  <c r="G46" i="1"/>
  <c r="I44" i="1"/>
  <c r="J44" i="1" s="1"/>
  <c r="G44" i="1"/>
  <c r="H43" i="1"/>
  <c r="H40" i="1" s="1"/>
  <c r="I40" i="1" s="1"/>
  <c r="G43" i="1"/>
  <c r="I41" i="1"/>
  <c r="J41" i="1" s="1"/>
  <c r="E40" i="1"/>
  <c r="I38" i="1"/>
  <c r="J38" i="1" s="1"/>
  <c r="G38" i="1"/>
  <c r="H36" i="1"/>
  <c r="I36" i="1" s="1"/>
  <c r="E36" i="1"/>
  <c r="F32" i="1"/>
  <c r="J21" i="1"/>
  <c r="J20" i="1"/>
  <c r="H19" i="1"/>
  <c r="I19" i="1" s="1"/>
  <c r="F19" i="1"/>
  <c r="F37" i="1" s="1"/>
  <c r="E19" i="1"/>
  <c r="G19" i="1" s="1"/>
  <c r="I18" i="1"/>
  <c r="F18" i="1"/>
  <c r="E18" i="1"/>
  <c r="H17" i="1"/>
  <c r="I17" i="1" s="1"/>
  <c r="F17" i="1"/>
  <c r="F36" i="1" s="1"/>
  <c r="E17" i="1"/>
  <c r="H16" i="1"/>
  <c r="I16" i="1" s="1"/>
  <c r="F16" i="1"/>
  <c r="F35" i="1" s="1"/>
  <c r="E16" i="1"/>
  <c r="G16" i="1" s="1"/>
  <c r="H15" i="1"/>
  <c r="H34" i="1" s="1"/>
  <c r="I34" i="1" s="1"/>
  <c r="F15" i="1"/>
  <c r="F34" i="1" s="1"/>
  <c r="E15" i="1"/>
  <c r="E34" i="1" s="1"/>
  <c r="H14" i="1"/>
  <c r="I14" i="1" s="1"/>
  <c r="F14" i="1"/>
  <c r="F33" i="1" s="1"/>
  <c r="E14" i="1"/>
  <c r="G14" i="1" s="1"/>
  <c r="H13" i="1"/>
  <c r="I13" i="1" s="1"/>
  <c r="F13" i="1"/>
  <c r="F41" i="1" s="1"/>
  <c r="G41" i="1" s="1"/>
  <c r="E13" i="1"/>
  <c r="E32" i="1" s="1"/>
  <c r="H12" i="1"/>
  <c r="H31" i="1" s="1"/>
  <c r="F12" i="1"/>
  <c r="F31" i="1" s="1"/>
  <c r="E12" i="1"/>
  <c r="G12" i="1" s="1"/>
  <c r="G36" i="1" l="1"/>
  <c r="G17" i="1"/>
  <c r="J13" i="1"/>
  <c r="E31" i="1"/>
  <c r="G31" i="1" s="1"/>
  <c r="J19" i="1"/>
  <c r="J14" i="1"/>
  <c r="H32" i="1"/>
  <c r="I32" i="1" s="1"/>
  <c r="J32" i="1" s="1"/>
  <c r="J16" i="1"/>
  <c r="E33" i="1"/>
  <c r="G33" i="1" s="1"/>
  <c r="H33" i="1"/>
  <c r="I33" i="1" s="1"/>
  <c r="J33" i="1" s="1"/>
  <c r="J17" i="1"/>
  <c r="J36" i="1"/>
  <c r="H37" i="1"/>
  <c r="I37" i="1" s="1"/>
  <c r="J34" i="1"/>
  <c r="J40" i="1"/>
  <c r="F23" i="1"/>
  <c r="E35" i="1"/>
  <c r="G35" i="1" s="1"/>
  <c r="G40" i="1"/>
  <c r="J18" i="1"/>
  <c r="H35" i="1"/>
  <c r="I35" i="1" s="1"/>
  <c r="J35" i="1" s="1"/>
  <c r="F30" i="1"/>
  <c r="F49" i="1" s="1"/>
  <c r="G34" i="1"/>
  <c r="I31" i="1"/>
  <c r="G32" i="1"/>
  <c r="I15" i="1"/>
  <c r="J15" i="1" s="1"/>
  <c r="G13" i="1"/>
  <c r="E23" i="1"/>
  <c r="E37" i="1"/>
  <c r="G37" i="1" s="1"/>
  <c r="H23" i="1"/>
  <c r="I12" i="1"/>
  <c r="G15" i="1"/>
  <c r="I43" i="1"/>
  <c r="J43" i="1" s="1"/>
  <c r="G23" i="1" l="1"/>
  <c r="G30" i="1"/>
  <c r="G49" i="1" s="1"/>
  <c r="H30" i="1"/>
  <c r="H49" i="1" s="1"/>
  <c r="J12" i="1"/>
  <c r="J23" i="1" s="1"/>
  <c r="I23" i="1"/>
  <c r="E30" i="1"/>
  <c r="E49" i="1" s="1"/>
  <c r="J31" i="1"/>
  <c r="I30" i="1"/>
  <c r="I49" i="1" s="1"/>
  <c r="J37" i="1"/>
  <c r="J30" i="1" l="1"/>
  <c r="J49" i="1" s="1"/>
</calcChain>
</file>

<file path=xl/sharedStrings.xml><?xml version="1.0" encoding="utf-8"?>
<sst xmlns="http://schemas.openxmlformats.org/spreadsheetml/2006/main" count="69" uniqueCount="41">
  <si>
    <t>AYUNTAMIENTO MUNICIPAL DE PLAYAS DE ROSARITO</t>
  </si>
  <si>
    <t>Estado Analítico de Ingresos</t>
  </si>
  <si>
    <t>Cifras expresadas en  pesos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</si>
  <si>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</si>
  <si>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</si>
  <si>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</si>
  <si>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</si>
  <si>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</si>
  <si>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</si>
  <si>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</si>
  <si>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</si>
  <si>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</si>
  <si>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</si>
  <si>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</si>
  <si>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</si>
  <si>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</si>
  <si>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</si>
  <si>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</si>
  <si>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</si>
  <si>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</si>
  <si>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</si>
  <si>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</si>
  <si>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</si>
  <si>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</si>
  <si>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</si>
  <si>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</si>
  <si>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</si>
  <si>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</si>
  <si>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excedentes¹</t>
  </si>
  <si>
    <t>Estado Analítico de Ingresos
Por Fuente de Financiamiento</t>
  </si>
  <si>
    <t>Ingresos del Poder Ejecutivo Federal o Estatal y de los Municipios</t>
  </si>
  <si>
    <t>Ingresos de los Entes Públicos de los Poderes Legistlativo y Judicial, de los Organos Autonomos o del Sector Paraestatal o Paramunicipal, asi como de las empresas productivas del estado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</si>
  <si>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</si>
  <si>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</si>
  <si>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MTRA. DANIELA LIZBETH URIAS BARAJAS</t>
  </si>
  <si>
    <t>MTRA. MARÍA DEL ROCÍO ADAME MUÑOZ</t>
  </si>
  <si>
    <t>TESORERA MUNICIPAL</t>
  </si>
  <si>
    <t>PRESIDENTA MUNICIPAL</t>
  </si>
  <si>
    <t>MTRA. LEONOR LÓPEZ ARIAS</t>
  </si>
  <si>
    <t>RECAUDADORA DE RENTAS MUNICIPAL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</si>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</sst>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/>
    <xf numFmtId="0" fontId="15" fillId="0" borderId="0">
      <alignment vertical="top"/>
    </xf>
    <xf numFmtId="43" fontId="15" fillId="0" borderId="0" applyFont="0" applyFill="0" applyBorder="0" applyAlignment="0" applyProtection="0">
      <alignment vertical="top"/>
    </xf>
    <xf numFmtId="44" fontId="15" fillId="0" borderId="0" applyFont="0" applyFill="0" applyBorder="0" applyAlignment="0" applyProtection="0">
      <alignment vertical="top"/>
    </xf>
  </cellStyleXfs>
  <cellXfs count="6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2" fillId="2" borderId="0" xfId="2" applyFont="1" applyFill="1"/>
    <xf numFmtId="0" fontId="4" fillId="2" borderId="1" xfId="2" applyFont="1" applyFill="1" applyBorder="1"/>
    <xf numFmtId="0" fontId="4" fillId="2" borderId="2" xfId="2" applyFont="1" applyFill="1" applyBorder="1"/>
    <xf numFmtId="0" fontId="4" fillId="2" borderId="3" xfId="2" applyFont="1" applyFill="1" applyBorder="1"/>
    <xf numFmtId="0" fontId="5" fillId="2" borderId="3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44" fontId="7" fillId="2" borderId="11" xfId="3" applyFont="1" applyFill="1" applyBorder="1" applyAlignment="1">
      <alignment vertical="center" wrapText="1"/>
    </xf>
    <xf numFmtId="0" fontId="8" fillId="2" borderId="0" xfId="2" applyFont="1" applyFill="1"/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wrapText="1"/>
    </xf>
    <xf numFmtId="44" fontId="5" fillId="0" borderId="8" xfId="3" applyFont="1" applyFill="1" applyBorder="1" applyAlignment="1">
      <alignment horizontal="center"/>
    </xf>
    <xf numFmtId="44" fontId="5" fillId="0" borderId="12" xfId="3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Continuous"/>
    </xf>
    <xf numFmtId="0" fontId="8" fillId="2" borderId="14" xfId="2" applyFont="1" applyFill="1" applyBorder="1" applyAlignment="1">
      <alignment horizontal="centerContinuous"/>
    </xf>
    <xf numFmtId="44" fontId="9" fillId="0" borderId="11" xfId="3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top" wrapText="1"/>
    </xf>
    <xf numFmtId="44" fontId="11" fillId="0" borderId="2" xfId="3" applyFont="1" applyFill="1" applyBorder="1" applyAlignment="1">
      <alignment vertical="top" wrapText="1"/>
    </xf>
    <xf numFmtId="0" fontId="4" fillId="2" borderId="10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left"/>
    </xf>
    <xf numFmtId="44" fontId="9" fillId="2" borderId="11" xfId="3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44" fontId="5" fillId="2" borderId="11" xfId="3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5" xfId="1" applyFont="1" applyFill="1" applyBorder="1"/>
    <xf numFmtId="44" fontId="12" fillId="2" borderId="11" xfId="3" applyFont="1" applyFill="1" applyBorder="1" applyAlignment="1">
      <alignment horizontal="center"/>
    </xf>
    <xf numFmtId="0" fontId="3" fillId="0" borderId="0" xfId="1" applyFont="1"/>
    <xf numFmtId="0" fontId="4" fillId="2" borderId="0" xfId="2" applyFont="1" applyFill="1" applyAlignment="1">
      <alignment horizontal="center" vertical="center"/>
    </xf>
    <xf numFmtId="44" fontId="7" fillId="0" borderId="11" xfId="3" applyFont="1" applyFill="1" applyBorder="1" applyAlignment="1">
      <alignment vertical="center" wrapText="1"/>
    </xf>
    <xf numFmtId="44" fontId="12" fillId="0" borderId="10" xfId="3" applyFont="1" applyFill="1" applyBorder="1" applyAlignment="1"/>
    <xf numFmtId="44" fontId="10" fillId="0" borderId="2" xfId="3" applyFont="1" applyFill="1" applyBorder="1" applyAlignment="1">
      <alignment vertical="top" wrapText="1"/>
    </xf>
    <xf numFmtId="44" fontId="8" fillId="0" borderId="12" xfId="3" applyFont="1" applyFill="1" applyBorder="1" applyAlignment="1"/>
    <xf numFmtId="0" fontId="2" fillId="0" borderId="7" xfId="1" applyFont="1" applyBorder="1"/>
    <xf numFmtId="0" fontId="2" fillId="0" borderId="0" xfId="1" applyFont="1" applyAlignment="1">
      <alignment horizontal="center"/>
    </xf>
    <xf numFmtId="37" fontId="3" fillId="3" borderId="9" xfId="2" applyNumberFormat="1" applyFont="1" applyFill="1" applyBorder="1" applyAlignment="1">
      <alignment horizontal="center" vertical="center"/>
    </xf>
    <xf numFmtId="37" fontId="3" fillId="3" borderId="9" xfId="2" applyNumberFormat="1" applyFont="1" applyFill="1" applyBorder="1" applyAlignment="1">
      <alignment horizontal="center" wrapText="1"/>
    </xf>
    <xf numFmtId="0" fontId="8" fillId="2" borderId="15" xfId="2" applyFont="1" applyFill="1" applyBorder="1" applyAlignment="1">
      <alignment horizontal="left" wrapText="1"/>
    </xf>
    <xf numFmtId="0" fontId="8" fillId="2" borderId="0" xfId="2" applyFont="1" applyFill="1" applyAlignment="1">
      <alignment horizontal="left"/>
    </xf>
    <xf numFmtId="0" fontId="2" fillId="2" borderId="5" xfId="1" applyFont="1" applyFill="1" applyBorder="1"/>
    <xf numFmtId="0" fontId="8" fillId="2" borderId="15" xfId="2" applyFont="1" applyFill="1" applyBorder="1" applyAlignment="1">
      <alignment horizontal="left" wrapText="1" indent="1"/>
    </xf>
    <xf numFmtId="0" fontId="2" fillId="0" borderId="0" xfId="1" applyFont="1" applyAlignment="1">
      <alignment horizontal="center"/>
    </xf>
    <xf numFmtId="0" fontId="6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44" fontId="13" fillId="0" borderId="13" xfId="3" applyFont="1" applyFill="1" applyBorder="1" applyAlignment="1">
      <alignment horizontal="center" vertical="top" wrapText="1"/>
    </xf>
    <xf numFmtId="44" fontId="13" fillId="0" borderId="15" xfId="3" applyFont="1" applyFill="1" applyBorder="1" applyAlignment="1">
      <alignment horizontal="center" vertical="top" wrapText="1"/>
    </xf>
    <xf numFmtId="0" fontId="10" fillId="2" borderId="0" xfId="1" applyFont="1" applyFill="1" applyAlignment="1">
      <alignment horizontal="left" vertical="top" wrapText="1"/>
    </xf>
    <xf numFmtId="0" fontId="6" fillId="2" borderId="4" xfId="1" applyFont="1" applyFill="1" applyBorder="1" applyAlignment="1">
      <alignment horizontal="left" vertical="center" wrapText="1"/>
    </xf>
    <xf numFmtId="37" fontId="3" fillId="3" borderId="9" xfId="2" applyNumberFormat="1" applyFont="1" applyFill="1" applyBorder="1" applyAlignment="1">
      <alignment horizontal="center" vertical="center" wrapText="1"/>
    </xf>
    <xf numFmtId="37" fontId="3" fillId="3" borderId="9" xfId="2" applyNumberFormat="1" applyFont="1" applyFill="1" applyBorder="1" applyAlignment="1">
      <alignment horizontal="center" vertical="center"/>
    </xf>
    <xf numFmtId="44" fontId="9" fillId="0" borderId="10" xfId="3" applyFont="1" applyFill="1" applyBorder="1" applyAlignment="1">
      <alignment horizontal="right" vertical="center" wrapText="1"/>
    </xf>
    <xf numFmtId="44" fontId="9" fillId="0" borderId="12" xfId="3" applyFont="1" applyFill="1" applyBorder="1" applyAlignment="1">
      <alignment horizontal="right" vertical="center" wrapText="1"/>
    </xf>
    <xf numFmtId="44" fontId="11" fillId="0" borderId="13" xfId="3" applyFont="1" applyFill="1" applyBorder="1" applyAlignment="1">
      <alignment horizontal="center" vertical="top" wrapText="1"/>
    </xf>
    <xf numFmtId="44" fontId="11" fillId="0" borderId="15" xfId="3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</cellXfs>
  <cellStyles count="8">
    <cellStyle name="Millares 2" xfId="6" xr:uid="{A0B3D644-9F1D-448E-AC49-D59D0F417CBC}"/>
    <cellStyle name="Moneda 2" xfId="3" xr:uid="{00000000-0005-0000-0000-000000000000}"/>
    <cellStyle name="Moneda 3" xfId="7" xr:uid="{00614D29-9055-41A4-873C-9530C40565BE}"/>
    <cellStyle name="Normal" xfId="0" builtinId="0"/>
    <cellStyle name="Normal 2" xfId="5" xr:uid="{7D4143F2-B82D-4AB5-A990-B1183ACF41C1}"/>
    <cellStyle name="Normal 3 2" xfId="1" xr:uid="{00000000-0005-0000-0000-000002000000}"/>
    <cellStyle name="Normal 4" xfId="4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VANCE%20DE%20INGRESOS%202026.xlsx" TargetMode="External"/><Relationship Id="rId2" Type="http://schemas.openxmlformats.org/officeDocument/2006/relationships/externalLinkPath" Target="file:///C:\Users\coordctapub\Desktop\AYUNTAMIENTO\2026\AVANCE%20DE%20INGRESOS%202026.xlsx" TargetMode="External"/><Relationship Id="rId1" Type="http://schemas.openxmlformats.org/officeDocument/2006/relationships/externalLinkPath" Target="/Users/coordctapub/Desktop/AYUNTAMIENTO/2026/AVANCE%20DE%20IN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  <sheetName val="INGRESOS 2026 POR RUBRO"/>
      <sheetName val="INGRESOS 2026 RUBRO Y PARTIDA"/>
      <sheetName val="INGRESOS 2026 CALENDARIO MENSUA"/>
      <sheetName val="SABANA DE TRANSFERENCIAS"/>
      <sheetName val="TRANSF POR PARTIDA MENSUAL"/>
      <sheetName val="INGRESOS 2026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>
        <row r="10">
          <cell r="C10">
            <v>430330799</v>
          </cell>
        </row>
        <row r="21">
          <cell r="C21">
            <v>4500000</v>
          </cell>
        </row>
        <row r="27">
          <cell r="C27">
            <v>999999.99999999988</v>
          </cell>
        </row>
        <row r="31">
          <cell r="C31">
            <v>207968190</v>
          </cell>
        </row>
        <row r="39">
          <cell r="C39">
            <v>3160000</v>
          </cell>
        </row>
        <row r="44">
          <cell r="C44">
            <v>23553350</v>
          </cell>
        </row>
        <row r="50">
          <cell r="C50">
            <v>0</v>
          </cell>
        </row>
        <row r="60">
          <cell r="C60">
            <v>594593620</v>
          </cell>
        </row>
        <row r="66">
          <cell r="C66">
            <v>0</v>
          </cell>
        </row>
      </sheetData>
      <sheetData sheetId="2"/>
      <sheetData sheetId="3"/>
      <sheetData sheetId="4">
        <row r="334">
          <cell r="J334">
            <v>43299891</v>
          </cell>
        </row>
      </sheetData>
      <sheetData sheetId="5"/>
      <sheetData sheetId="6"/>
      <sheetData sheetId="7">
        <row r="10">
          <cell r="C10">
            <v>0</v>
          </cell>
          <cell r="D10">
            <v>0</v>
          </cell>
          <cell r="E10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</sheetData>
      <sheetData sheetId="8"/>
      <sheetData sheetId="9"/>
      <sheetData sheetId="10">
        <row r="40">
          <cell r="W40">
            <v>176810463.47999999</v>
          </cell>
        </row>
        <row r="44">
          <cell r="W44">
            <v>945362.05</v>
          </cell>
        </row>
        <row r="52">
          <cell r="W52">
            <v>157209.65</v>
          </cell>
        </row>
        <row r="213">
          <cell r="W213">
            <v>40862402.300000004</v>
          </cell>
        </row>
        <row r="230">
          <cell r="W230">
            <v>1131721.8499999999</v>
          </cell>
        </row>
        <row r="283">
          <cell r="W283">
            <v>9572066.8699999992</v>
          </cell>
        </row>
        <row r="338">
          <cell r="W338">
            <v>179169347.72000003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E1" workbookViewId="0">
      <selection activeCell="M55" sqref="M55"/>
    </sheetView>
  </sheetViews>
  <sheetFormatPr baseColWidth="10" defaultColWidth="11.42578125" defaultRowHeight="11.25" x14ac:dyDescent="0.2"/>
  <cols>
    <col min="1" max="1" width="1.140625" style="1" customWidth="1"/>
    <col min="2" max="3" width="3.7109375" style="2" customWidth="1"/>
    <col min="4" max="4" width="42.42578125" style="2" customWidth="1"/>
    <col min="5" max="5" width="16.7109375" style="2" bestFit="1" customWidth="1"/>
    <col min="6" max="6" width="16.42578125" style="2" customWidth="1"/>
    <col min="7" max="7" width="17.42578125" style="2" customWidth="1"/>
    <col min="8" max="10" width="15.7109375" style="2" customWidth="1"/>
    <col min="11" max="11" width="2" style="1" customWidth="1"/>
    <col min="12" max="16384" width="11.42578125" style="2"/>
  </cols>
  <sheetData>
    <row r="1" spans="1:10" s="1" customFormat="1" x14ac:dyDescent="0.2"/>
    <row r="2" spans="1:10" x14ac:dyDescent="0.2">
      <c r="B2" s="60"/>
      <c r="C2" s="61"/>
      <c r="D2" s="61"/>
      <c r="E2" s="61"/>
      <c r="F2" s="61"/>
      <c r="G2" s="61"/>
      <c r="H2" s="61"/>
      <c r="I2" s="61"/>
      <c r="J2" s="62"/>
    </row>
    <row r="3" spans="1:10" x14ac:dyDescent="0.2">
      <c r="B3" s="63" t="s">
        <v>0</v>
      </c>
      <c r="C3" s="64"/>
      <c r="D3" s="64"/>
      <c r="E3" s="64"/>
      <c r="F3" s="64"/>
      <c r="G3" s="64"/>
      <c r="H3" s="64"/>
      <c r="I3" s="64"/>
      <c r="J3" s="65"/>
    </row>
    <row r="4" spans="1:10" x14ac:dyDescent="0.2">
      <c r="B4" s="63" t="s">
        <v>1</v>
      </c>
      <c r="C4" s="64"/>
      <c r="D4" s="64"/>
      <c r="E4" s="64"/>
      <c r="F4" s="64"/>
      <c r="G4" s="64"/>
      <c r="H4" s="64"/>
      <c r="I4" s="64"/>
      <c r="J4" s="65"/>
    </row>
    <row r="5" spans="1:10" ht="12.75" customHeight="1" x14ac:dyDescent="0.2">
      <c r="B5" s="63" t="s">
        <v>2</v>
      </c>
      <c r="C5" s="64"/>
      <c r="D5" s="64"/>
      <c r="E5" s="64"/>
      <c r="F5" s="64"/>
      <c r="G5" s="64"/>
      <c r="H5" s="64"/>
      <c r="I5" s="64"/>
      <c r="J5" s="65"/>
    </row>
    <row r="6" spans="1:10" x14ac:dyDescent="0.2">
      <c r="B6" s="66" t="s">
        <v>40</v>
      </c>
      <c r="C6" s="67"/>
      <c r="D6" s="67"/>
      <c r="E6" s="67"/>
      <c r="F6" s="67"/>
      <c r="G6" s="67"/>
      <c r="H6" s="67"/>
      <c r="I6" s="67"/>
      <c r="J6" s="68"/>
    </row>
    <row r="7" spans="1:10" s="1" customFormat="1" x14ac:dyDescent="0.2">
      <c r="A7" s="3"/>
      <c r="B7" s="3"/>
      <c r="C7" s="3"/>
      <c r="D7" s="3"/>
      <c r="F7" s="4"/>
      <c r="G7" s="4"/>
      <c r="H7" s="4"/>
      <c r="I7" s="4"/>
      <c r="J7" s="4"/>
    </row>
    <row r="8" spans="1:10" ht="12" customHeight="1" x14ac:dyDescent="0.2">
      <c r="A8" s="3"/>
      <c r="B8" s="55" t="s">
        <v>3</v>
      </c>
      <c r="C8" s="55"/>
      <c r="D8" s="55"/>
      <c r="E8" s="55" t="s">
        <v>4</v>
      </c>
      <c r="F8" s="55"/>
      <c r="G8" s="55"/>
      <c r="H8" s="55"/>
      <c r="I8" s="55"/>
      <c r="J8" s="54" t="s">
        <v>5</v>
      </c>
    </row>
    <row r="9" spans="1:10" ht="22.5" x14ac:dyDescent="0.2">
      <c r="A9" s="3"/>
      <c r="B9" s="55"/>
      <c r="C9" s="55"/>
      <c r="D9" s="55"/>
      <c r="E9" s="41" t="s">
        <v>6</v>
      </c>
      <c r="F9" s="42" t="s">
        <v>7</v>
      </c>
      <c r="G9" s="41" t="s">
        <v>8</v>
      </c>
      <c r="H9" s="41" t="s">
        <v>9</v>
      </c>
      <c r="I9" s="41" t="s">
        <v>10</v>
      </c>
      <c r="J9" s="54"/>
    </row>
    <row r="10" spans="1:10" ht="12" customHeight="1" x14ac:dyDescent="0.2">
      <c r="A10" s="3"/>
      <c r="B10" s="55"/>
      <c r="C10" s="55"/>
      <c r="D10" s="55"/>
      <c r="E10" s="41" t="s">
        <v>11</v>
      </c>
      <c r="F10" s="41" t="s">
        <v>12</v>
      </c>
      <c r="G10" s="41" t="s">
        <v>13</v>
      </c>
      <c r="H10" s="41" t="s">
        <v>14</v>
      </c>
      <c r="I10" s="41" t="s">
        <v>15</v>
      </c>
      <c r="J10" s="41" t="s">
        <v>16</v>
      </c>
    </row>
    <row r="11" spans="1:10" ht="12" customHeight="1" x14ac:dyDescent="0.2">
      <c r="A11" s="5"/>
      <c r="B11" s="6"/>
      <c r="C11" s="7"/>
      <c r="D11" s="8"/>
      <c r="E11" s="9"/>
      <c r="F11" s="10"/>
      <c r="G11" s="10"/>
      <c r="H11" s="10"/>
      <c r="I11" s="10"/>
      <c r="J11" s="10"/>
    </row>
    <row r="12" spans="1:10" ht="12" customHeight="1" x14ac:dyDescent="0.2">
      <c r="A12" s="5"/>
      <c r="B12" s="53" t="s">
        <v>17</v>
      </c>
      <c r="C12" s="48"/>
      <c r="D12" s="49"/>
      <c r="E12" s="11">
        <f>+'[1]INGRESOS 2026 POR RUBRO'!C10</f>
        <v>430330799</v>
      </c>
      <c r="F12" s="11">
        <f>SUM('[1]TRANSF POR RUBRO MEN'!C10:E10)</f>
        <v>0</v>
      </c>
      <c r="G12" s="11">
        <f t="shared" ref="G12:G17" si="0">+E12+F12</f>
        <v>430330799</v>
      </c>
      <c r="H12" s="11">
        <f>+'[1]INGRESOS DEVENGADOS MENSUAL '!W40</f>
        <v>176810463.47999999</v>
      </c>
      <c r="I12" s="11">
        <f>H12</f>
        <v>176810463.47999999</v>
      </c>
      <c r="J12" s="11">
        <f t="shared" ref="J12:J21" si="1">+I12-E12</f>
        <v>-253520335.52000001</v>
      </c>
    </row>
    <row r="13" spans="1:10" ht="12" customHeight="1" x14ac:dyDescent="0.2">
      <c r="A13" s="5"/>
      <c r="B13" s="53" t="s">
        <v>18</v>
      </c>
      <c r="C13" s="48"/>
      <c r="D13" s="49"/>
      <c r="E13" s="11">
        <f>+'[1]INGRESOS 2026 POR RUBRO'!C21</f>
        <v>4500000</v>
      </c>
      <c r="F13" s="11">
        <f>SUM('[1]TRANSF POR RUBRO MEN'!C20:E20)</f>
        <v>0</v>
      </c>
      <c r="G13" s="11">
        <f t="shared" si="0"/>
        <v>4500000</v>
      </c>
      <c r="H13" s="11">
        <f>+'[1]INGRESOS DEVENGADOS MENSUAL '!W44</f>
        <v>945362.05</v>
      </c>
      <c r="I13" s="11">
        <f t="shared" ref="I13:I19" si="2">H13</f>
        <v>945362.05</v>
      </c>
      <c r="J13" s="11">
        <f t="shared" si="1"/>
        <v>-3554637.95</v>
      </c>
    </row>
    <row r="14" spans="1:10" ht="12" customHeight="1" x14ac:dyDescent="0.2">
      <c r="A14" s="5"/>
      <c r="B14" s="53" t="s">
        <v>19</v>
      </c>
      <c r="C14" s="48"/>
      <c r="D14" s="49"/>
      <c r="E14" s="11">
        <f>+'[1]INGRESOS 2026 POR RUBRO'!C27</f>
        <v>999999.99999999988</v>
      </c>
      <c r="F14" s="11">
        <f>SUM('[1]TRANSF POR RUBRO MEN'!C26:E26)</f>
        <v>0</v>
      </c>
      <c r="G14" s="11">
        <f t="shared" si="0"/>
        <v>999999.99999999988</v>
      </c>
      <c r="H14" s="11">
        <f>+'[1]INGRESOS DEVENGADOS MENSUAL '!W52</f>
        <v>157209.65</v>
      </c>
      <c r="I14" s="11">
        <f t="shared" si="2"/>
        <v>157209.65</v>
      </c>
      <c r="J14" s="11">
        <f t="shared" si="1"/>
        <v>-842790.34999999986</v>
      </c>
    </row>
    <row r="15" spans="1:10" ht="12" customHeight="1" x14ac:dyDescent="0.2">
      <c r="A15" s="5"/>
      <c r="B15" s="53" t="s">
        <v>20</v>
      </c>
      <c r="C15" s="48"/>
      <c r="D15" s="49"/>
      <c r="E15" s="11">
        <f>+'[1]INGRESOS 2026 POR RUBRO'!C31</f>
        <v>207968190</v>
      </c>
      <c r="F15" s="11">
        <f>SUM('[1]TRANSF POR RUBRO MEN'!C29:E29)</f>
        <v>0</v>
      </c>
      <c r="G15" s="11">
        <f t="shared" si="0"/>
        <v>207968190</v>
      </c>
      <c r="H15" s="11">
        <f>+'[1]INGRESOS DEVENGADOS MENSUAL '!W213</f>
        <v>40862402.300000004</v>
      </c>
      <c r="I15" s="11">
        <f t="shared" si="2"/>
        <v>40862402.300000004</v>
      </c>
      <c r="J15" s="11">
        <f t="shared" si="1"/>
        <v>-167105787.69999999</v>
      </c>
    </row>
    <row r="16" spans="1:10" ht="12" customHeight="1" x14ac:dyDescent="0.2">
      <c r="A16" s="5"/>
      <c r="B16" s="53" t="s">
        <v>21</v>
      </c>
      <c r="C16" s="48"/>
      <c r="D16" s="49"/>
      <c r="E16" s="11">
        <f>+'[1]INGRESOS 2026 POR RUBRO'!C39</f>
        <v>3160000</v>
      </c>
      <c r="F16" s="11">
        <f>SUM('[1]TRANSF POR RUBRO MEN'!C36:E36)</f>
        <v>0</v>
      </c>
      <c r="G16" s="11">
        <f t="shared" si="0"/>
        <v>3160000</v>
      </c>
      <c r="H16" s="11">
        <f>+'[1]INGRESOS DEVENGADOS MENSUAL '!W230</f>
        <v>1131721.8499999999</v>
      </c>
      <c r="I16" s="11">
        <f t="shared" si="2"/>
        <v>1131721.8499999999</v>
      </c>
      <c r="J16" s="11">
        <f t="shared" si="1"/>
        <v>-2028278.1500000001</v>
      </c>
    </row>
    <row r="17" spans="1:11" ht="12" customHeight="1" x14ac:dyDescent="0.2">
      <c r="A17" s="5"/>
      <c r="B17" s="53" t="s">
        <v>22</v>
      </c>
      <c r="C17" s="48"/>
      <c r="D17" s="49"/>
      <c r="E17" s="11">
        <f>+'[1]INGRESOS 2026 POR RUBRO'!C44</f>
        <v>23553350</v>
      </c>
      <c r="F17" s="11">
        <f>SUM('[1]TRANSF POR RUBRO MEN'!C40:E40)</f>
        <v>0</v>
      </c>
      <c r="G17" s="11">
        <f t="shared" si="0"/>
        <v>23553350</v>
      </c>
      <c r="H17" s="11">
        <f>+'[1]INGRESOS DEVENGADOS MENSUAL '!W283</f>
        <v>9572066.8699999992</v>
      </c>
      <c r="I17" s="11">
        <f t="shared" si="2"/>
        <v>9572066.8699999992</v>
      </c>
      <c r="J17" s="11">
        <f t="shared" si="1"/>
        <v>-13981283.130000001</v>
      </c>
    </row>
    <row r="18" spans="1:11" ht="12" customHeight="1" x14ac:dyDescent="0.2">
      <c r="A18" s="5"/>
      <c r="B18" s="53" t="s">
        <v>23</v>
      </c>
      <c r="C18" s="48"/>
      <c r="D18" s="49"/>
      <c r="E18" s="11">
        <f>+'[1]INGRESOS 2026 POR RUBRO'!C50</f>
        <v>0</v>
      </c>
      <c r="F18" s="11">
        <f>SUM('[1]TRANSF POR RUBRO MEN'!C45:E45)</f>
        <v>0</v>
      </c>
      <c r="G18" s="11"/>
      <c r="H18" s="11"/>
      <c r="I18" s="11">
        <f t="shared" si="2"/>
        <v>0</v>
      </c>
      <c r="J18" s="11">
        <f t="shared" si="1"/>
        <v>0</v>
      </c>
    </row>
    <row r="19" spans="1:11" ht="12" customHeight="1" x14ac:dyDescent="0.2">
      <c r="A19" s="5"/>
      <c r="B19" s="53" t="s">
        <v>24</v>
      </c>
      <c r="C19" s="48"/>
      <c r="D19" s="49"/>
      <c r="E19" s="11">
        <f>+'[1]INGRESOS 2026 POR RUBRO'!C60+'[1]INGRESOS 2026 POR RUBRO'!C66</f>
        <v>594593620</v>
      </c>
      <c r="F19" s="11">
        <f>+'[1]SABANA DE TRANSFERENCIAS'!J334</f>
        <v>43299891</v>
      </c>
      <c r="G19" s="11">
        <f>+E19+F19</f>
        <v>637893511</v>
      </c>
      <c r="H19" s="11">
        <f>+'[1]INGRESOS DEVENGADOS MENSUAL '!W338</f>
        <v>179169347.72000003</v>
      </c>
      <c r="I19" s="11">
        <f t="shared" si="2"/>
        <v>179169347.72000003</v>
      </c>
      <c r="J19" s="11">
        <f>+I19-E19</f>
        <v>-415424272.27999997</v>
      </c>
    </row>
    <row r="20" spans="1:11" ht="12" customHeight="1" x14ac:dyDescent="0.2">
      <c r="A20" s="12"/>
      <c r="B20" s="53" t="s">
        <v>25</v>
      </c>
      <c r="C20" s="48"/>
      <c r="D20" s="49"/>
      <c r="E20" s="11"/>
      <c r="F20" s="11"/>
      <c r="G20" s="11"/>
      <c r="H20" s="11"/>
      <c r="I20" s="11"/>
      <c r="J20" s="11">
        <f t="shared" si="1"/>
        <v>0</v>
      </c>
    </row>
    <row r="21" spans="1:11" ht="12" customHeight="1" x14ac:dyDescent="0.2">
      <c r="A21" s="5"/>
      <c r="B21" s="53" t="s">
        <v>26</v>
      </c>
      <c r="C21" s="48"/>
      <c r="D21" s="49"/>
      <c r="E21" s="11"/>
      <c r="F21" s="11"/>
      <c r="G21" s="11"/>
      <c r="H21" s="11"/>
      <c r="I21" s="11"/>
      <c r="J21" s="11">
        <f t="shared" si="1"/>
        <v>0</v>
      </c>
    </row>
    <row r="22" spans="1:11" ht="12" customHeight="1" x14ac:dyDescent="0.2">
      <c r="A22" s="5"/>
      <c r="B22" s="13"/>
      <c r="C22" s="14"/>
      <c r="D22" s="15"/>
      <c r="E22" s="16"/>
      <c r="F22" s="17"/>
      <c r="G22" s="17"/>
      <c r="H22" s="17"/>
      <c r="I22" s="17"/>
      <c r="J22" s="17"/>
      <c r="K22" s="2"/>
    </row>
    <row r="23" spans="1:11" ht="12" customHeight="1" x14ac:dyDescent="0.2">
      <c r="A23" s="3"/>
      <c r="B23" s="18"/>
      <c r="C23" s="19"/>
      <c r="D23" s="43" t="s">
        <v>27</v>
      </c>
      <c r="E23" s="20">
        <f>SUM(E12:E22)</f>
        <v>1265105959</v>
      </c>
      <c r="F23" s="20">
        <f>SUM(F12:F22)</f>
        <v>43299891</v>
      </c>
      <c r="G23" s="20">
        <f>SUM(G12:G22)</f>
        <v>1308405850</v>
      </c>
      <c r="H23" s="20">
        <f>SUM(H12:H22)</f>
        <v>408648573.92000008</v>
      </c>
      <c r="I23" s="20">
        <f>SUM(I12:I22)</f>
        <v>408648573.92000008</v>
      </c>
      <c r="J23" s="56">
        <f>SUM(J11:J22)</f>
        <v>-856457385.07999992</v>
      </c>
      <c r="K23" s="2"/>
    </row>
    <row r="24" spans="1:11" ht="12" customHeight="1" x14ac:dyDescent="0.2">
      <c r="A24" s="5"/>
      <c r="B24" s="21"/>
      <c r="C24" s="21"/>
      <c r="D24" s="21"/>
      <c r="E24" s="22"/>
      <c r="F24" s="22"/>
      <c r="G24" s="22"/>
      <c r="H24" s="58" t="s">
        <v>28</v>
      </c>
      <c r="I24" s="59"/>
      <c r="J24" s="57"/>
      <c r="K24" s="2"/>
    </row>
    <row r="25" spans="1:11" ht="12" customHeight="1" x14ac:dyDescent="0.2">
      <c r="A25" s="3"/>
      <c r="B25" s="3"/>
      <c r="C25" s="3"/>
      <c r="D25" s="3"/>
      <c r="E25" s="4"/>
      <c r="F25" s="4"/>
      <c r="G25" s="4"/>
      <c r="H25" s="4"/>
      <c r="I25" s="4"/>
      <c r="J25" s="4"/>
    </row>
    <row r="26" spans="1:11" ht="12" customHeight="1" x14ac:dyDescent="0.2">
      <c r="A26" s="3"/>
      <c r="B26" s="54" t="s">
        <v>29</v>
      </c>
      <c r="C26" s="54"/>
      <c r="D26" s="54"/>
      <c r="E26" s="55" t="s">
        <v>4</v>
      </c>
      <c r="F26" s="55"/>
      <c r="G26" s="55"/>
      <c r="H26" s="55"/>
      <c r="I26" s="55"/>
      <c r="J26" s="54" t="s">
        <v>5</v>
      </c>
    </row>
    <row r="27" spans="1:11" ht="22.5" x14ac:dyDescent="0.2">
      <c r="A27" s="3"/>
      <c r="B27" s="54"/>
      <c r="C27" s="54"/>
      <c r="D27" s="54"/>
      <c r="E27" s="41" t="s">
        <v>6</v>
      </c>
      <c r="F27" s="42" t="s">
        <v>7</v>
      </c>
      <c r="G27" s="41" t="s">
        <v>8</v>
      </c>
      <c r="H27" s="41" t="s">
        <v>9</v>
      </c>
      <c r="I27" s="41" t="s">
        <v>10</v>
      </c>
      <c r="J27" s="54"/>
    </row>
    <row r="28" spans="1:11" ht="12" customHeight="1" x14ac:dyDescent="0.2">
      <c r="A28" s="3"/>
      <c r="B28" s="54"/>
      <c r="C28" s="54"/>
      <c r="D28" s="54"/>
      <c r="E28" s="41" t="s">
        <v>11</v>
      </c>
      <c r="F28" s="41" t="s">
        <v>12</v>
      </c>
      <c r="G28" s="41" t="s">
        <v>13</v>
      </c>
      <c r="H28" s="41" t="s">
        <v>14</v>
      </c>
      <c r="I28" s="41" t="s">
        <v>15</v>
      </c>
      <c r="J28" s="41" t="s">
        <v>16</v>
      </c>
    </row>
    <row r="29" spans="1:11" ht="12" customHeight="1" x14ac:dyDescent="0.2">
      <c r="A29" s="5"/>
      <c r="B29" s="6"/>
      <c r="C29" s="7"/>
      <c r="D29" s="8"/>
      <c r="E29" s="23"/>
      <c r="F29" s="23"/>
      <c r="G29" s="23"/>
      <c r="H29" s="23"/>
      <c r="I29" s="23"/>
      <c r="J29" s="23"/>
    </row>
    <row r="30" spans="1:11" ht="24" customHeight="1" x14ac:dyDescent="0.2">
      <c r="A30" s="5"/>
      <c r="B30" s="24" t="s">
        <v>30</v>
      </c>
      <c r="C30" s="44"/>
      <c r="D30" s="45"/>
      <c r="E30" s="25">
        <f t="shared" ref="E30:J30" si="3">SUM(E31:E38)</f>
        <v>1265105959</v>
      </c>
      <c r="F30" s="25">
        <f t="shared" si="3"/>
        <v>43299891</v>
      </c>
      <c r="G30" s="25">
        <f t="shared" si="3"/>
        <v>1308405850</v>
      </c>
      <c r="H30" s="25">
        <f t="shared" si="3"/>
        <v>408648573.92000008</v>
      </c>
      <c r="I30" s="25">
        <f t="shared" si="3"/>
        <v>408648573.92000008</v>
      </c>
      <c r="J30" s="25">
        <f t="shared" si="3"/>
        <v>-856457385.07999992</v>
      </c>
    </row>
    <row r="31" spans="1:11" ht="12" customHeight="1" x14ac:dyDescent="0.2">
      <c r="A31" s="5"/>
      <c r="B31" s="26"/>
      <c r="C31" s="48" t="s">
        <v>17</v>
      </c>
      <c r="D31" s="49"/>
      <c r="E31" s="11">
        <f t="shared" ref="E31:F36" si="4">+E12</f>
        <v>430330799</v>
      </c>
      <c r="F31" s="11">
        <f t="shared" si="4"/>
        <v>0</v>
      </c>
      <c r="G31" s="11">
        <f>+E31+F31</f>
        <v>430330799</v>
      </c>
      <c r="H31" s="11">
        <f t="shared" ref="H31:H36" si="5">+H12</f>
        <v>176810463.47999999</v>
      </c>
      <c r="I31" s="11">
        <f t="shared" ref="I31:I38" si="6">H31</f>
        <v>176810463.47999999</v>
      </c>
      <c r="J31" s="11">
        <f t="shared" ref="J31:J47" si="7">+I31-E31</f>
        <v>-253520335.52000001</v>
      </c>
    </row>
    <row r="32" spans="1:11" ht="12" customHeight="1" x14ac:dyDescent="0.2">
      <c r="A32" s="5"/>
      <c r="B32" s="26"/>
      <c r="C32" s="48" t="s">
        <v>18</v>
      </c>
      <c r="D32" s="49"/>
      <c r="E32" s="11">
        <f t="shared" si="4"/>
        <v>4500000</v>
      </c>
      <c r="F32" s="11">
        <f t="shared" si="4"/>
        <v>0</v>
      </c>
      <c r="G32" s="11">
        <f t="shared" ref="G32:G44" si="8">+E32+F32</f>
        <v>4500000</v>
      </c>
      <c r="H32" s="11">
        <f t="shared" si="5"/>
        <v>945362.05</v>
      </c>
      <c r="I32" s="11">
        <f>H32</f>
        <v>945362.05</v>
      </c>
      <c r="J32" s="11">
        <f t="shared" si="7"/>
        <v>-3554637.95</v>
      </c>
    </row>
    <row r="33" spans="1:11" ht="12" customHeight="1" x14ac:dyDescent="0.2">
      <c r="A33" s="5"/>
      <c r="B33" s="26"/>
      <c r="C33" s="48" t="s">
        <v>19</v>
      </c>
      <c r="D33" s="49"/>
      <c r="E33" s="11">
        <f t="shared" si="4"/>
        <v>999999.99999999988</v>
      </c>
      <c r="F33" s="11">
        <f t="shared" si="4"/>
        <v>0</v>
      </c>
      <c r="G33" s="11">
        <f t="shared" si="8"/>
        <v>999999.99999999988</v>
      </c>
      <c r="H33" s="11">
        <f t="shared" si="5"/>
        <v>157209.65</v>
      </c>
      <c r="I33" s="11">
        <f t="shared" si="6"/>
        <v>157209.65</v>
      </c>
      <c r="J33" s="11">
        <f t="shared" si="7"/>
        <v>-842790.34999999986</v>
      </c>
    </row>
    <row r="34" spans="1:11" ht="12" customHeight="1" x14ac:dyDescent="0.2">
      <c r="A34" s="5"/>
      <c r="B34" s="26"/>
      <c r="C34" s="48" t="s">
        <v>20</v>
      </c>
      <c r="D34" s="49"/>
      <c r="E34" s="11">
        <f t="shared" si="4"/>
        <v>207968190</v>
      </c>
      <c r="F34" s="11">
        <f t="shared" si="4"/>
        <v>0</v>
      </c>
      <c r="G34" s="11">
        <f t="shared" si="8"/>
        <v>207968190</v>
      </c>
      <c r="H34" s="11">
        <f t="shared" si="5"/>
        <v>40862402.300000004</v>
      </c>
      <c r="I34" s="11">
        <f t="shared" si="6"/>
        <v>40862402.300000004</v>
      </c>
      <c r="J34" s="11">
        <f t="shared" si="7"/>
        <v>-167105787.69999999</v>
      </c>
    </row>
    <row r="35" spans="1:11" ht="12" customHeight="1" x14ac:dyDescent="0.2">
      <c r="A35" s="5"/>
      <c r="B35" s="26"/>
      <c r="C35" s="48" t="s">
        <v>21</v>
      </c>
      <c r="D35" s="49"/>
      <c r="E35" s="11">
        <f t="shared" si="4"/>
        <v>3160000</v>
      </c>
      <c r="F35" s="11">
        <f t="shared" si="4"/>
        <v>0</v>
      </c>
      <c r="G35" s="11">
        <f t="shared" si="8"/>
        <v>3160000</v>
      </c>
      <c r="H35" s="11">
        <f t="shared" si="5"/>
        <v>1131721.8499999999</v>
      </c>
      <c r="I35" s="11">
        <f t="shared" si="6"/>
        <v>1131721.8499999999</v>
      </c>
      <c r="J35" s="11">
        <f t="shared" si="7"/>
        <v>-2028278.1500000001</v>
      </c>
    </row>
    <row r="36" spans="1:11" ht="12" customHeight="1" x14ac:dyDescent="0.2">
      <c r="A36" s="5"/>
      <c r="B36" s="26"/>
      <c r="C36" s="48" t="s">
        <v>22</v>
      </c>
      <c r="D36" s="49"/>
      <c r="E36" s="11">
        <f t="shared" si="4"/>
        <v>23553350</v>
      </c>
      <c r="F36" s="11">
        <f>+F17</f>
        <v>0</v>
      </c>
      <c r="G36" s="11">
        <f t="shared" si="8"/>
        <v>23553350</v>
      </c>
      <c r="H36" s="11">
        <f t="shared" si="5"/>
        <v>9572066.8699999992</v>
      </c>
      <c r="I36" s="11">
        <f t="shared" si="6"/>
        <v>9572066.8699999992</v>
      </c>
      <c r="J36" s="11">
        <f t="shared" si="7"/>
        <v>-13981283.130000001</v>
      </c>
    </row>
    <row r="37" spans="1:11" ht="12" customHeight="1" x14ac:dyDescent="0.2">
      <c r="A37" s="5"/>
      <c r="B37" s="26"/>
      <c r="C37" s="48" t="s">
        <v>24</v>
      </c>
      <c r="D37" s="49"/>
      <c r="E37" s="11">
        <f>+E19</f>
        <v>594593620</v>
      </c>
      <c r="F37" s="11">
        <f>+F19</f>
        <v>43299891</v>
      </c>
      <c r="G37" s="11">
        <f t="shared" si="8"/>
        <v>637893511</v>
      </c>
      <c r="H37" s="11">
        <f>+H19</f>
        <v>179169347.72000003</v>
      </c>
      <c r="I37" s="11">
        <f t="shared" si="6"/>
        <v>179169347.72000003</v>
      </c>
      <c r="J37" s="11">
        <f t="shared" si="7"/>
        <v>-415424272.27999997</v>
      </c>
    </row>
    <row r="38" spans="1:11" ht="12" customHeight="1" x14ac:dyDescent="0.2">
      <c r="A38" s="5"/>
      <c r="B38" s="26"/>
      <c r="C38" s="48" t="s">
        <v>25</v>
      </c>
      <c r="D38" s="49"/>
      <c r="E38" s="11"/>
      <c r="F38" s="11"/>
      <c r="G38" s="11">
        <f t="shared" si="8"/>
        <v>0</v>
      </c>
      <c r="H38" s="11">
        <v>0</v>
      </c>
      <c r="I38" s="11">
        <f t="shared" si="6"/>
        <v>0</v>
      </c>
      <c r="J38" s="11">
        <f t="shared" si="7"/>
        <v>0</v>
      </c>
    </row>
    <row r="39" spans="1:11" ht="14.25" customHeight="1" x14ac:dyDescent="0.2">
      <c r="A39" s="5"/>
      <c r="B39" s="26"/>
      <c r="C39" s="1"/>
      <c r="D39" s="27"/>
      <c r="E39" s="11"/>
      <c r="F39" s="11"/>
      <c r="G39" s="28"/>
      <c r="H39" s="11"/>
      <c r="I39" s="11"/>
      <c r="J39" s="28"/>
    </row>
    <row r="40" spans="1:11" ht="36" customHeight="1" x14ac:dyDescent="0.2">
      <c r="A40" s="5"/>
      <c r="B40" s="24" t="s">
        <v>31</v>
      </c>
      <c r="C40" s="44"/>
      <c r="D40" s="27"/>
      <c r="E40" s="25">
        <f>+E41+E43+E44</f>
        <v>0</v>
      </c>
      <c r="F40" s="25">
        <v>0</v>
      </c>
      <c r="G40" s="25">
        <f>+G41+G43+G44</f>
        <v>0</v>
      </c>
      <c r="H40" s="25">
        <f>+H41+H43+H44</f>
        <v>0</v>
      </c>
      <c r="I40" s="11">
        <f>+H40</f>
        <v>0</v>
      </c>
      <c r="J40" s="25">
        <f t="shared" si="7"/>
        <v>0</v>
      </c>
    </row>
    <row r="41" spans="1:11" ht="12" customHeight="1" x14ac:dyDescent="0.2">
      <c r="A41" s="5"/>
      <c r="B41" s="24"/>
      <c r="C41" s="48" t="s">
        <v>18</v>
      </c>
      <c r="D41" s="49"/>
      <c r="E41" s="11">
        <v>0</v>
      </c>
      <c r="F41" s="11">
        <f>F13</f>
        <v>0</v>
      </c>
      <c r="G41" s="11">
        <f t="shared" si="8"/>
        <v>0</v>
      </c>
      <c r="H41" s="11">
        <v>0</v>
      </c>
      <c r="I41" s="11">
        <f>+H41</f>
        <v>0</v>
      </c>
      <c r="J41" s="11">
        <f t="shared" si="7"/>
        <v>0</v>
      </c>
    </row>
    <row r="42" spans="1:11" ht="12" customHeight="1" x14ac:dyDescent="0.2">
      <c r="A42" s="5"/>
      <c r="B42" s="24"/>
      <c r="C42" s="48" t="s">
        <v>21</v>
      </c>
      <c r="D42" s="49"/>
      <c r="E42" s="11"/>
      <c r="F42" s="11"/>
      <c r="G42" s="11"/>
      <c r="H42" s="11"/>
      <c r="I42" s="11"/>
      <c r="J42" s="11"/>
    </row>
    <row r="43" spans="1:11" ht="12" customHeight="1" x14ac:dyDescent="0.2">
      <c r="A43" s="5"/>
      <c r="B43" s="26"/>
      <c r="C43" s="48" t="s">
        <v>23</v>
      </c>
      <c r="D43" s="49"/>
      <c r="E43" s="11">
        <v>0</v>
      </c>
      <c r="F43" s="11">
        <v>0</v>
      </c>
      <c r="G43" s="11">
        <f t="shared" si="8"/>
        <v>0</v>
      </c>
      <c r="H43" s="11">
        <f>+H18</f>
        <v>0</v>
      </c>
      <c r="I43" s="11">
        <f>+H43</f>
        <v>0</v>
      </c>
      <c r="J43" s="11">
        <f t="shared" si="7"/>
        <v>0</v>
      </c>
    </row>
    <row r="44" spans="1:11" ht="12" customHeight="1" x14ac:dyDescent="0.2">
      <c r="A44" s="5"/>
      <c r="B44" s="26"/>
      <c r="C44" s="48" t="s">
        <v>25</v>
      </c>
      <c r="D44" s="49"/>
      <c r="E44" s="11">
        <v>0</v>
      </c>
      <c r="F44" s="11">
        <v>0</v>
      </c>
      <c r="G44" s="11">
        <f t="shared" si="8"/>
        <v>0</v>
      </c>
      <c r="H44" s="11">
        <v>0</v>
      </c>
      <c r="I44" s="11">
        <f>+H44</f>
        <v>0</v>
      </c>
      <c r="J44" s="11">
        <f t="shared" si="7"/>
        <v>0</v>
      </c>
    </row>
    <row r="45" spans="1:11" s="33" customFormat="1" ht="12" customHeight="1" x14ac:dyDescent="0.2">
      <c r="A45" s="3"/>
      <c r="B45" s="29"/>
      <c r="C45" s="30"/>
      <c r="D45" s="31"/>
      <c r="E45" s="32"/>
      <c r="F45" s="32"/>
      <c r="G45" s="32"/>
      <c r="H45" s="32"/>
      <c r="I45" s="32"/>
      <c r="J45" s="32"/>
      <c r="K45" s="30"/>
    </row>
    <row r="46" spans="1:11" ht="12" customHeight="1" x14ac:dyDescent="0.2">
      <c r="A46" s="5"/>
      <c r="B46" s="24" t="s">
        <v>32</v>
      </c>
      <c r="C46" s="34"/>
      <c r="D46" s="27"/>
      <c r="E46" s="20">
        <v>0</v>
      </c>
      <c r="F46" s="20">
        <v>0</v>
      </c>
      <c r="G46" s="20">
        <f>+G47</f>
        <v>0</v>
      </c>
      <c r="H46" s="20">
        <v>0</v>
      </c>
      <c r="I46" s="20">
        <v>0</v>
      </c>
      <c r="J46" s="20">
        <f t="shared" si="7"/>
        <v>0</v>
      </c>
    </row>
    <row r="47" spans="1:11" ht="12" customHeight="1" x14ac:dyDescent="0.2">
      <c r="A47" s="5"/>
      <c r="B47" s="26"/>
      <c r="C47" s="48" t="s">
        <v>26</v>
      </c>
      <c r="D47" s="49"/>
      <c r="E47" s="35">
        <v>0</v>
      </c>
      <c r="F47" s="35">
        <v>0</v>
      </c>
      <c r="G47" s="35">
        <f>+E47+F47</f>
        <v>0</v>
      </c>
      <c r="H47" s="35">
        <v>0</v>
      </c>
      <c r="I47" s="35">
        <v>0</v>
      </c>
      <c r="J47" s="35">
        <f t="shared" si="7"/>
        <v>0</v>
      </c>
    </row>
    <row r="48" spans="1:11" ht="12" customHeight="1" x14ac:dyDescent="0.2">
      <c r="A48" s="5"/>
      <c r="B48" s="13"/>
      <c r="C48" s="14"/>
      <c r="D48" s="15"/>
      <c r="E48" s="17"/>
      <c r="F48" s="17"/>
      <c r="G48" s="17"/>
      <c r="H48" s="17"/>
      <c r="I48" s="17"/>
      <c r="J48" s="17"/>
    </row>
    <row r="49" spans="1:10" ht="12" customHeight="1" x14ac:dyDescent="0.2">
      <c r="A49" s="3"/>
      <c r="B49" s="18"/>
      <c r="C49" s="19"/>
      <c r="D49" s="46" t="s">
        <v>27</v>
      </c>
      <c r="E49" s="20">
        <f t="shared" ref="E49:J49" si="9">+E30+E40+E46</f>
        <v>1265105959</v>
      </c>
      <c r="F49" s="20">
        <f t="shared" si="9"/>
        <v>43299891</v>
      </c>
      <c r="G49" s="20">
        <f t="shared" si="9"/>
        <v>1308405850</v>
      </c>
      <c r="H49" s="20">
        <f t="shared" si="9"/>
        <v>408648573.92000008</v>
      </c>
      <c r="I49" s="20">
        <f t="shared" si="9"/>
        <v>408648573.92000008</v>
      </c>
      <c r="J49" s="36">
        <f t="shared" si="9"/>
        <v>-856457385.07999992</v>
      </c>
    </row>
    <row r="50" spans="1:10" x14ac:dyDescent="0.2">
      <c r="A50" s="5"/>
      <c r="B50" s="21"/>
      <c r="C50" s="21"/>
      <c r="D50" s="21"/>
      <c r="E50" s="37"/>
      <c r="F50" s="37"/>
      <c r="G50" s="37"/>
      <c r="H50" s="50" t="s">
        <v>28</v>
      </c>
      <c r="I50" s="51"/>
      <c r="J50" s="38"/>
    </row>
    <row r="51" spans="1:10" x14ac:dyDescent="0.2">
      <c r="A51" s="5"/>
      <c r="B51" s="52"/>
      <c r="C51" s="52"/>
      <c r="D51" s="52"/>
      <c r="E51" s="52"/>
      <c r="F51" s="52"/>
      <c r="G51" s="52"/>
      <c r="H51" s="52"/>
      <c r="I51" s="52"/>
      <c r="J51" s="52"/>
    </row>
    <row r="52" spans="1:10" x14ac:dyDescent="0.2">
      <c r="B52" s="1" t="s">
        <v>33</v>
      </c>
      <c r="C52" s="1"/>
      <c r="D52" s="1"/>
      <c r="E52" s="1"/>
      <c r="F52" s="1"/>
      <c r="G52" s="1"/>
      <c r="H52" s="1"/>
      <c r="I52" s="1"/>
      <c r="J52" s="1"/>
    </row>
    <row r="53" spans="1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B54" s="1"/>
      <c r="C54" s="1"/>
      <c r="D54" s="1"/>
      <c r="E54" s="1"/>
      <c r="F54" s="1"/>
      <c r="G54" s="1"/>
      <c r="H54" s="1"/>
      <c r="I54" s="1"/>
      <c r="J54" s="1"/>
    </row>
    <row r="57" spans="1:10" x14ac:dyDescent="0.2">
      <c r="D57" s="39"/>
      <c r="F57" s="39"/>
      <c r="G57" s="39"/>
      <c r="I57" s="39"/>
      <c r="J57" s="39"/>
    </row>
    <row r="58" spans="1:10" x14ac:dyDescent="0.2">
      <c r="D58" s="40" t="s">
        <v>35</v>
      </c>
      <c r="F58" s="47" t="s">
        <v>34</v>
      </c>
      <c r="G58" s="47"/>
      <c r="I58" s="47" t="s">
        <v>38</v>
      </c>
      <c r="J58" s="47"/>
    </row>
    <row r="59" spans="1:10" s="1" customFormat="1" x14ac:dyDescent="0.2">
      <c r="B59" s="2"/>
      <c r="C59" s="2"/>
      <c r="D59" s="40" t="s">
        <v>37</v>
      </c>
      <c r="E59" s="2"/>
      <c r="F59" s="47" t="s">
        <v>36</v>
      </c>
      <c r="G59" s="47"/>
      <c r="H59" s="2"/>
      <c r="I59" s="47" t="s">
        <v>39</v>
      </c>
      <c r="J59" s="47"/>
    </row>
  </sheetData>
  <mergeCells count="42">
    <mergeCell ref="B2:J2"/>
    <mergeCell ref="B18:D18"/>
    <mergeCell ref="B3:J3"/>
    <mergeCell ref="B4:J4"/>
    <mergeCell ref="B5:J5"/>
    <mergeCell ref="B6:J6"/>
    <mergeCell ref="B13:D13"/>
    <mergeCell ref="B14:D14"/>
    <mergeCell ref="B15:D15"/>
    <mergeCell ref="B16:D16"/>
    <mergeCell ref="B17:D17"/>
    <mergeCell ref="B8:D10"/>
    <mergeCell ref="E8:I8"/>
    <mergeCell ref="J8:J9"/>
    <mergeCell ref="B12:D12"/>
    <mergeCell ref="B19:D19"/>
    <mergeCell ref="B26:D28"/>
    <mergeCell ref="E26:I26"/>
    <mergeCell ref="J26:J27"/>
    <mergeCell ref="C31:D31"/>
    <mergeCell ref="J23:J24"/>
    <mergeCell ref="H24:I24"/>
    <mergeCell ref="B20:D20"/>
    <mergeCell ref="B21:D21"/>
    <mergeCell ref="C32:D32"/>
    <mergeCell ref="C33:D33"/>
    <mergeCell ref="C34:D34"/>
    <mergeCell ref="C35:D35"/>
    <mergeCell ref="C36:D36"/>
    <mergeCell ref="F59:G59"/>
    <mergeCell ref="I59:J59"/>
    <mergeCell ref="C37:D37"/>
    <mergeCell ref="C38:D38"/>
    <mergeCell ref="C41:D41"/>
    <mergeCell ref="C43:D43"/>
    <mergeCell ref="C44:D44"/>
    <mergeCell ref="C47:D47"/>
    <mergeCell ref="H50:I50"/>
    <mergeCell ref="B51:J51"/>
    <mergeCell ref="F58:G58"/>
    <mergeCell ref="I58:J58"/>
    <mergeCell ref="C42:D42"/>
  </mergeCells>
  <pageMargins left="0.11811023622047245" right="0.11811023622047245" top="1.7322834645669292" bottom="0.59055118110236227" header="0.31496062992125984" footer="0.19685039370078741"/>
  <pageSetup scale="67" orientation="portrait" r:id="rId1"/>
  <headerFooter>
    <oddHeader>&amp;C&amp;G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2026-04-24T19:13:57Z</cp:lastPrinted>
  <dcterms:created xsi:type="dcterms:W3CDTF">2023-04-24T21:40:12Z</dcterms:created>
  <dcterms:modified xsi:type="dcterms:W3CDTF">2026-04-24T19:14:06Z</dcterms:modified>
</cp:coreProperties>
</file>