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presupuestos\Desktop\4to Trimestre 2023\IV. Informacion financiera adicional (LDF)\"/>
    </mc:Choice>
  </mc:AlternateContent>
  <xr:revisionPtr revIDLastSave="0" documentId="13_ncr:1_{6C95DC64-1636-43A9-8830-DFAD8625B2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1'!$A$1:$G$265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18" i="1"/>
  <c r="F150" i="1" l="1"/>
  <c r="D91" i="1"/>
  <c r="G91" i="1" s="1"/>
  <c r="D92" i="1"/>
  <c r="G92" i="1" s="1"/>
  <c r="D242" i="1"/>
  <c r="G242" i="1" s="1"/>
  <c r="D243" i="1"/>
  <c r="D244" i="1"/>
  <c r="D245" i="1"/>
  <c r="G245" i="1" s="1"/>
  <c r="D246" i="1"/>
  <c r="D241" i="1"/>
  <c r="G241" i="1" s="1"/>
  <c r="D238" i="1"/>
  <c r="D239" i="1"/>
  <c r="G239" i="1" s="1"/>
  <c r="D237" i="1"/>
  <c r="G237" i="1" s="1"/>
  <c r="D229" i="1"/>
  <c r="G229" i="1" s="1"/>
  <c r="D230" i="1"/>
  <c r="G230" i="1" s="1"/>
  <c r="D231" i="1"/>
  <c r="G231" i="1" s="1"/>
  <c r="D232" i="1"/>
  <c r="G232" i="1" s="1"/>
  <c r="D233" i="1"/>
  <c r="D234" i="1"/>
  <c r="G234" i="1" s="1"/>
  <c r="D235" i="1"/>
  <c r="G235" i="1" s="1"/>
  <c r="D228" i="1"/>
  <c r="G228" i="1" s="1"/>
  <c r="D225" i="1"/>
  <c r="G225" i="1" s="1"/>
  <c r="D226" i="1"/>
  <c r="G226" i="1" s="1"/>
  <c r="D224" i="1"/>
  <c r="G224" i="1" s="1"/>
  <c r="D215" i="1"/>
  <c r="G215" i="1" s="1"/>
  <c r="D216" i="1"/>
  <c r="G216" i="1" s="1"/>
  <c r="D217" i="1"/>
  <c r="G217" i="1" s="1"/>
  <c r="D218" i="1"/>
  <c r="G218" i="1" s="1"/>
  <c r="D219" i="1"/>
  <c r="G219" i="1" s="1"/>
  <c r="D220" i="1"/>
  <c r="G220" i="1" s="1"/>
  <c r="D221" i="1"/>
  <c r="G221" i="1" s="1"/>
  <c r="D222" i="1"/>
  <c r="G222" i="1" s="1"/>
  <c r="D214" i="1"/>
  <c r="G214" i="1" s="1"/>
  <c r="D180" i="1"/>
  <c r="D181" i="1"/>
  <c r="D182" i="1"/>
  <c r="D183" i="1"/>
  <c r="D184" i="1"/>
  <c r="D185" i="1"/>
  <c r="D186" i="1"/>
  <c r="D187" i="1"/>
  <c r="D188" i="1"/>
  <c r="D179" i="1"/>
  <c r="D170" i="1"/>
  <c r="G170" i="1" s="1"/>
  <c r="D171" i="1"/>
  <c r="G171" i="1" s="1"/>
  <c r="D172" i="1"/>
  <c r="G172" i="1" s="1"/>
  <c r="D173" i="1"/>
  <c r="G173" i="1" s="1"/>
  <c r="D174" i="1"/>
  <c r="G174" i="1" s="1"/>
  <c r="D175" i="1"/>
  <c r="G175" i="1" s="1"/>
  <c r="D176" i="1"/>
  <c r="D177" i="1"/>
  <c r="G177" i="1" s="1"/>
  <c r="D169" i="1"/>
  <c r="G169" i="1" s="1"/>
  <c r="D160" i="1"/>
  <c r="G160" i="1" s="1"/>
  <c r="D161" i="1"/>
  <c r="G161" i="1" s="1"/>
  <c r="D162" i="1"/>
  <c r="G162" i="1" s="1"/>
  <c r="D163" i="1"/>
  <c r="G163" i="1" s="1"/>
  <c r="D164" i="1"/>
  <c r="G164" i="1" s="1"/>
  <c r="D165" i="1"/>
  <c r="D166" i="1"/>
  <c r="G166" i="1" s="1"/>
  <c r="D167" i="1"/>
  <c r="G167" i="1" s="1"/>
  <c r="D159" i="1"/>
  <c r="G243" i="1"/>
  <c r="G244" i="1"/>
  <c r="G246" i="1"/>
  <c r="G238" i="1"/>
  <c r="G233" i="1"/>
  <c r="G176" i="1"/>
  <c r="D109" i="1"/>
  <c r="G109" i="1" s="1"/>
  <c r="D110" i="1"/>
  <c r="G110" i="1" s="1"/>
  <c r="D111" i="1"/>
  <c r="G111" i="1" s="1"/>
  <c r="D112" i="1"/>
  <c r="G112" i="1" s="1"/>
  <c r="D113" i="1"/>
  <c r="G113" i="1" s="1"/>
  <c r="D108" i="1"/>
  <c r="G108" i="1" s="1"/>
  <c r="D105" i="1"/>
  <c r="G105" i="1" s="1"/>
  <c r="D106" i="1"/>
  <c r="G106" i="1" s="1"/>
  <c r="G103" i="1" s="1"/>
  <c r="D104" i="1"/>
  <c r="G104" i="1" s="1"/>
  <c r="D96" i="1"/>
  <c r="G96" i="1" s="1"/>
  <c r="D97" i="1"/>
  <c r="G97" i="1" s="1"/>
  <c r="D98" i="1"/>
  <c r="D99" i="1"/>
  <c r="D100" i="1"/>
  <c r="D101" i="1"/>
  <c r="G101" i="1" s="1"/>
  <c r="D102" i="1"/>
  <c r="G102" i="1" s="1"/>
  <c r="D95" i="1"/>
  <c r="G95" i="1" s="1"/>
  <c r="D93" i="1"/>
  <c r="D82" i="1"/>
  <c r="G82" i="1" s="1"/>
  <c r="D83" i="1"/>
  <c r="G83" i="1" s="1"/>
  <c r="D84" i="1"/>
  <c r="G84" i="1" s="1"/>
  <c r="D85" i="1"/>
  <c r="G85" i="1" s="1"/>
  <c r="D86" i="1"/>
  <c r="G86" i="1" s="1"/>
  <c r="D87" i="1"/>
  <c r="G87" i="1" s="1"/>
  <c r="D88" i="1"/>
  <c r="G88" i="1" s="1"/>
  <c r="D89" i="1"/>
  <c r="G89" i="1" s="1"/>
  <c r="D81" i="1"/>
  <c r="G81" i="1" s="1"/>
  <c r="D48" i="1"/>
  <c r="G48" i="1" s="1"/>
  <c r="D49" i="1"/>
  <c r="G49" i="1" s="1"/>
  <c r="D50" i="1"/>
  <c r="G50" i="1" s="1"/>
  <c r="D51" i="1"/>
  <c r="G51" i="1" s="1"/>
  <c r="D52" i="1"/>
  <c r="G52" i="1" s="1"/>
  <c r="D53" i="1"/>
  <c r="G53" i="1" s="1"/>
  <c r="D54" i="1"/>
  <c r="G54" i="1" s="1"/>
  <c r="D55" i="1"/>
  <c r="G55" i="1" s="1"/>
  <c r="D47" i="1"/>
  <c r="G47" i="1" s="1"/>
  <c r="D37" i="1"/>
  <c r="G37" i="1" s="1"/>
  <c r="D38" i="1"/>
  <c r="G38" i="1" s="1"/>
  <c r="D39" i="1"/>
  <c r="G39" i="1" s="1"/>
  <c r="D40" i="1"/>
  <c r="G40" i="1" s="1"/>
  <c r="D41" i="1"/>
  <c r="G41" i="1" s="1"/>
  <c r="D42" i="1"/>
  <c r="G42" i="1" s="1"/>
  <c r="D43" i="1"/>
  <c r="G43" i="1" s="1"/>
  <c r="D44" i="1"/>
  <c r="G44" i="1" s="1"/>
  <c r="D36" i="1"/>
  <c r="G36" i="1" s="1"/>
  <c r="D27" i="1"/>
  <c r="G27" i="1" s="1"/>
  <c r="D28" i="1"/>
  <c r="G28" i="1" s="1"/>
  <c r="D29" i="1"/>
  <c r="G29" i="1" s="1"/>
  <c r="D30" i="1"/>
  <c r="G30" i="1" s="1"/>
  <c r="D31" i="1"/>
  <c r="G31" i="1" s="1"/>
  <c r="D32" i="1"/>
  <c r="G32" i="1" s="1"/>
  <c r="G33" i="1"/>
  <c r="D34" i="1"/>
  <c r="G34" i="1" s="1"/>
  <c r="D26" i="1"/>
  <c r="G26" i="1" s="1"/>
  <c r="D19" i="1"/>
  <c r="G19" i="1" s="1"/>
  <c r="D20" i="1"/>
  <c r="G20" i="1" s="1"/>
  <c r="D21" i="1"/>
  <c r="G21" i="1" s="1"/>
  <c r="D22" i="1"/>
  <c r="G22" i="1" s="1"/>
  <c r="D23" i="1"/>
  <c r="D24" i="1"/>
  <c r="G18" i="1"/>
  <c r="G114" i="1"/>
  <c r="G93" i="1"/>
  <c r="G98" i="1"/>
  <c r="G99" i="1"/>
  <c r="G100" i="1"/>
  <c r="G23" i="1"/>
  <c r="G24" i="1"/>
  <c r="G165" i="1" l="1"/>
  <c r="D158" i="1"/>
  <c r="G90" i="1"/>
  <c r="G45" i="1"/>
  <c r="G35" i="1"/>
  <c r="G240" i="1"/>
  <c r="G107" i="1"/>
  <c r="C223" i="1" l="1"/>
  <c r="B90" i="1"/>
  <c r="C90" i="1"/>
  <c r="B45" i="1"/>
  <c r="F90" i="1" l="1"/>
  <c r="E90" i="1"/>
  <c r="C168" i="1" l="1"/>
  <c r="C150" i="1" l="1"/>
  <c r="C213" i="1"/>
  <c r="C236" i="1"/>
  <c r="C240" i="1"/>
  <c r="F80" i="1"/>
  <c r="G183" i="1" l="1"/>
  <c r="D178" i="1"/>
  <c r="E17" i="1"/>
  <c r="B17" i="1"/>
  <c r="F107" i="1"/>
  <c r="C107" i="1"/>
  <c r="C45" i="1"/>
  <c r="C25" i="1"/>
  <c r="B25" i="1"/>
  <c r="B35" i="1"/>
  <c r="B80" i="1"/>
  <c r="D107" i="1" l="1"/>
  <c r="E158" i="1"/>
  <c r="F158" i="1"/>
  <c r="C158" i="1"/>
  <c r="E213" i="1"/>
  <c r="D94" i="1" l="1"/>
  <c r="D90" i="1"/>
  <c r="E150" i="1"/>
  <c r="D236" i="1"/>
  <c r="F168" i="1"/>
  <c r="E168" i="1"/>
  <c r="C17" i="1"/>
  <c r="C80" i="1"/>
  <c r="C103" i="1"/>
  <c r="D152" i="1"/>
  <c r="D153" i="1"/>
  <c r="D154" i="1"/>
  <c r="D155" i="1"/>
  <c r="G155" i="1" s="1"/>
  <c r="D156" i="1"/>
  <c r="D157" i="1"/>
  <c r="D151" i="1"/>
  <c r="D150" i="1" s="1"/>
  <c r="D80" i="1" l="1"/>
  <c r="G159" i="1"/>
  <c r="G158" i="1" s="1"/>
  <c r="G151" i="1"/>
  <c r="E240" i="1" l="1"/>
  <c r="E25" i="1" l="1"/>
  <c r="E80" i="1"/>
  <c r="E107" i="1"/>
  <c r="G236" i="1"/>
  <c r="G247" i="1"/>
  <c r="F240" i="1"/>
  <c r="D240" i="1"/>
  <c r="E236" i="1"/>
  <c r="D227" i="1"/>
  <c r="E227" i="1"/>
  <c r="F227" i="1"/>
  <c r="C227" i="1"/>
  <c r="B227" i="1"/>
  <c r="E223" i="1"/>
  <c r="F223" i="1"/>
  <c r="B223" i="1"/>
  <c r="F213" i="1"/>
  <c r="B213" i="1"/>
  <c r="G180" i="1"/>
  <c r="G181" i="1"/>
  <c r="G182" i="1"/>
  <c r="G184" i="1"/>
  <c r="G185" i="1"/>
  <c r="G186" i="1"/>
  <c r="G187" i="1"/>
  <c r="G188" i="1"/>
  <c r="G179" i="1"/>
  <c r="E178" i="1"/>
  <c r="F178" i="1"/>
  <c r="C178" i="1"/>
  <c r="B178" i="1"/>
  <c r="B168" i="1"/>
  <c r="B158" i="1"/>
  <c r="G152" i="1"/>
  <c r="G153" i="1"/>
  <c r="G154" i="1"/>
  <c r="G156" i="1"/>
  <c r="G157" i="1"/>
  <c r="C149" i="1" l="1"/>
  <c r="D223" i="1"/>
  <c r="G213" i="1"/>
  <c r="D213" i="1"/>
  <c r="D168" i="1"/>
  <c r="D45" i="1"/>
  <c r="G178" i="1"/>
  <c r="E149" i="1"/>
  <c r="G150" i="1"/>
  <c r="G227" i="1"/>
  <c r="D103" i="1"/>
  <c r="E103" i="1"/>
  <c r="F103" i="1"/>
  <c r="E94" i="1"/>
  <c r="G94" i="1" s="1"/>
  <c r="F94" i="1"/>
  <c r="C94" i="1"/>
  <c r="B107" i="1"/>
  <c r="B103" i="1"/>
  <c r="B94" i="1"/>
  <c r="F35" i="1"/>
  <c r="F25" i="1"/>
  <c r="E35" i="1"/>
  <c r="C35" i="1"/>
  <c r="C16" i="1" s="1"/>
  <c r="F45" i="1"/>
  <c r="E45" i="1"/>
  <c r="D149" i="1" l="1"/>
  <c r="C248" i="1"/>
  <c r="D25" i="1"/>
  <c r="D35" i="1"/>
  <c r="G168" i="1"/>
  <c r="E16" i="1"/>
  <c r="E248" i="1" s="1"/>
  <c r="B16" i="1"/>
  <c r="F24" i="1"/>
  <c r="G223" i="1"/>
  <c r="G80" i="1"/>
  <c r="G25" i="1"/>
  <c r="D17" i="1"/>
  <c r="B240" i="1"/>
  <c r="F236" i="1"/>
  <c r="F149" i="1" s="1"/>
  <c r="B236" i="1"/>
  <c r="B150" i="1"/>
  <c r="D16" i="1" l="1"/>
  <c r="D248" i="1" s="1"/>
  <c r="G149" i="1"/>
  <c r="F23" i="1"/>
  <c r="B149" i="1"/>
  <c r="G17" i="1" l="1"/>
  <c r="G16" i="1" s="1"/>
  <c r="G248" i="1" s="1"/>
  <c r="F17" i="1"/>
  <c r="F16" i="1" s="1"/>
  <c r="F248" i="1" s="1"/>
  <c r="B248" i="1"/>
</calcChain>
</file>

<file path=xl/sharedStrings.xml><?xml version="1.0" encoding="utf-8"?>
<sst xmlns="http://schemas.openxmlformats.org/spreadsheetml/2006/main" count="203" uniqueCount="94">
  <si>
    <t>Ayuntamiento Municipal de Playas de Rosarito, B.C.</t>
  </si>
  <si>
    <t>Estado Analítico del Ejercicio del Presupuesto de Egresos Detallado - LDF</t>
  </si>
  <si>
    <t/>
  </si>
  <si>
    <t>Egresos</t>
  </si>
  <si>
    <t>Concepto</t>
  </si>
  <si>
    <t>Aprobado</t>
  </si>
  <si>
    <t>Modificado</t>
  </si>
  <si>
    <t>Devengado</t>
  </si>
  <si>
    <t>Pagado</t>
  </si>
  <si>
    <t>Subejercicio</t>
  </si>
  <si>
    <t>a1) Remuneraciones Al Personal Permanente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</si>
  <si>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</si>
  <si>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</si>
  <si>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</si>
  <si>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</si>
  <si>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</si>
  <si>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</si>
  <si>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</si>
  <si>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</si>
  <si>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</si>
  <si>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</si>
  <si>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</si>
  <si>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</si>
  <si>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c1) Servicios Básicos</t>
  </si>
  <si>
    <t>c2) Servicios De Arrendamiento</t>
  </si>
  <si>
    <t>D) Transferencias, Asignaciones, Subsidios Y Ayudas</t>
  </si>
  <si>
    <t>d1) Transferencias Internas Y Asignaciones Al Sector Público</t>
  </si>
  <si>
    <t>e1) Mobiliario Y Equipo De Administración</t>
  </si>
  <si>
    <t>e2) Mobiliario Y Equipo Educacional Y Recreativo</t>
  </si>
  <si>
    <t>b8) Materiales y Suministros para Seguridad</t>
  </si>
  <si>
    <t>b9) Herramientas, Refacciones Y Accesorios Menores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</si>
  <si>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</si>
  <si>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</si>
  <si>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</si>
  <si>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</si>
  <si>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</si>
  <si>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</si>
  <si>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</si>
  <si>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f1) Obra Pública En Bienes De Dominio Público</t>
  </si>
  <si>
    <t>f2) Obra Pública en Bienes Propios</t>
  </si>
  <si>
    <t>f3) Proyectos Productivos y Acciones de Fomento</t>
  </si>
  <si>
    <t>G) Inversiones Financieras Y Otras Provisiones</t>
  </si>
  <si>
    <t>g7) Provisiones Para Contingencias Y Otras Erogaciones Especiales</t>
  </si>
  <si>
    <t>g1) Inversiones Para el Fomento de Actividades Productivas</t>
  </si>
  <si>
    <t>g2) Acciones y Participaciones de Capital</t>
  </si>
  <si>
    <t>g3) Compra de Titulos y Valores</t>
  </si>
  <si>
    <t>g4) Conseción de Prestamos</t>
  </si>
  <si>
    <t>g5) Inversiones en Fideicomisos, Mandatos y Ótros análogos</t>
  </si>
  <si>
    <t>g6) Otras Inversiones Financieras</t>
  </si>
  <si>
    <t>h3) Convenios</t>
  </si>
  <si>
    <t>h1) Participaciones</t>
  </si>
  <si>
    <t>h2) Aportaciones</t>
  </si>
  <si>
    <t>i1) Amortización De La Deuda Pública</t>
  </si>
  <si>
    <t>i2) Intereses De La Deuda Pública</t>
  </si>
  <si>
    <t>i4) Gastos de la Deuda Pública</t>
  </si>
  <si>
    <t>i3) Comisiones de la Deuda Pública</t>
  </si>
  <si>
    <t>i5) Costo por Coberturas</t>
  </si>
  <si>
    <t>i6) apoyos Financieros</t>
  </si>
  <si>
    <t>i7) Adeudos de ejercicios Fiscales Anteriores</t>
  </si>
  <si>
    <t>(D=d1+d2+d3+d4)</t>
  </si>
  <si>
    <t>e3) Equipo e Instrumental Médico y de Laboratorio</t>
  </si>
  <si>
    <t>e4) Vehículos Y Equipo De Transporte</t>
  </si>
  <si>
    <t>e5) Equipo de Defensa y Seguridad</t>
  </si>
  <si>
    <t>e6) Maquinaria, Otro Equipos Y Herramientas</t>
  </si>
  <si>
    <t>e7) Activos Biológicos</t>
  </si>
  <si>
    <t>e8) Bienes Inmuebles</t>
  </si>
  <si>
    <t>e9) Activos Intangibles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</si>
  <si>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</si>
  <si>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</si>
  <si>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</si>
  <si>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</si>
  <si>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Ótros Análogos</t>
  </si>
  <si>
    <t>d7) Transferencias a la Seguridad Social</t>
  </si>
  <si>
    <t>d8) Donativos</t>
  </si>
  <si>
    <t>d9) Transferencias al Exterior</t>
  </si>
  <si>
    <t>Ampliaciones/
(Reducciones)</t>
  </si>
  <si>
    <t>(G=g1+g2+g3+g4+g5+g6+g7)</t>
  </si>
  <si>
    <t>III. TOTAL DE EGRESOS (III = I + II)</t>
  </si>
  <si>
    <t>a2) Remuneraciones Al Personal De Carácter Transitorio</t>
  </si>
  <si>
    <t>PAG.1-4</t>
  </si>
  <si>
    <t>PAG.2-4</t>
  </si>
  <si>
    <t>PAG.3-4</t>
  </si>
  <si>
    <t>e6) Maquinaria, Otros Equipos Y Herramientas</t>
  </si>
  <si>
    <t>I. NO ETIQUETADO (I = A+B+C+D+E+F+G+H+I)</t>
  </si>
  <si>
    <t>II. ETIQUETADO (II = A+B+C+D+E+F+G+H+I)</t>
  </si>
  <si>
    <r>
      <t xml:space="preserve">A) Servicios Personales </t>
    </r>
    <r>
      <rPr>
        <sz val="9"/>
        <color rgb="FF000000"/>
        <rFont val="Arial"/>
        <family val="2"/>
      </rPr>
      <t>(A=a1+a2+a3+a4+a5+a6+a7)</t>
    </r>
  </si>
  <si>
    <r>
      <t xml:space="preserve">B) Materiales Y Suministros </t>
    </r>
    <r>
      <rPr>
        <sz val="9"/>
        <color rgb="FF000000"/>
        <rFont val="Arial"/>
        <family val="2"/>
      </rPr>
      <t>(B=b1+b2+b3+b4+b5+b6+b7+b8+b9)</t>
    </r>
  </si>
  <si>
    <r>
      <t xml:space="preserve">C) Servicios Generales </t>
    </r>
    <r>
      <rPr>
        <sz val="9"/>
        <color rgb="FF000000"/>
        <rFont val="Arial"/>
        <family val="2"/>
      </rPr>
      <t>(C=c1+c2+c3+c4+c5+c6+c7+c8+c9)</t>
    </r>
  </si>
  <si>
    <r>
      <t xml:space="preserve">E) Bienes Muebles, Inmuebles E Intagibles </t>
    </r>
    <r>
      <rPr>
        <sz val="9"/>
        <color rgb="FF000000"/>
        <rFont val="Arial"/>
        <family val="2"/>
      </rPr>
      <t>(E=e1+e2+e3+e4+e5+e6+e7+e8+e9)</t>
    </r>
  </si>
  <si>
    <r>
      <t xml:space="preserve">F) Inversión Pública </t>
    </r>
    <r>
      <rPr>
        <sz val="9"/>
        <color rgb="FF000000"/>
        <rFont val="Arial"/>
        <family val="2"/>
      </rPr>
      <t>(F=f1+f2+f3)</t>
    </r>
  </si>
  <si>
    <r>
      <t xml:space="preserve">H) Participaciones Y Aportaciones </t>
    </r>
    <r>
      <rPr>
        <sz val="9"/>
        <color rgb="FF000000"/>
        <rFont val="Arial"/>
        <family val="2"/>
      </rPr>
      <t>(H=h1+h2+h3)</t>
    </r>
  </si>
  <si>
    <r>
      <t xml:space="preserve">I. Deuda Pública </t>
    </r>
    <r>
      <rPr>
        <sz val="9"/>
        <color rgb="FF000000"/>
        <rFont val="Arial"/>
        <family val="2"/>
      </rPr>
      <t>(I=i1+i2+i3+i4+i5+i6+i7)</t>
    </r>
  </si>
  <si>
    <t>Clasificación por Objeto del Gasto (Capítulo y Concepto)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</si>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</sst>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[$-1080A]&quot;$&quot;#,##0.00"/>
    <numFmt numFmtId="165" formatCode="&quot;$&quot;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1E1E1E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.5"/>
      <name val="Calibri"/>
      <family val="2"/>
    </font>
    <font>
      <b/>
      <sz val="10.5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23">
    <xf numFmtId="0" fontId="1" fillId="0" borderId="0" xfId="0" applyFont="1"/>
    <xf numFmtId="165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top" wrapText="1" indent="1" readingOrder="1"/>
    </xf>
    <xf numFmtId="164" fontId="3" fillId="0" borderId="0" xfId="0" applyNumberFormat="1" applyFont="1" applyAlignment="1">
      <alignment horizontal="right" vertical="top" wrapText="1" readingOrder="1"/>
    </xf>
    <xf numFmtId="164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164" fontId="3" fillId="0" borderId="6" xfId="0" applyNumberFormat="1" applyFont="1" applyBorder="1" applyAlignment="1">
      <alignment horizontal="right" vertical="top" wrapText="1" readingOrder="1"/>
    </xf>
    <xf numFmtId="0" fontId="3" fillId="0" borderId="6" xfId="0" applyFont="1" applyBorder="1" applyAlignment="1">
      <alignment horizontal="left" vertical="top" wrapText="1" indent="1" readingOrder="1"/>
    </xf>
    <xf numFmtId="164" fontId="3" fillId="0" borderId="0" xfId="0" applyNumberFormat="1" applyFont="1" applyAlignment="1">
      <alignment horizontal="right" wrapText="1" readingOrder="1"/>
    </xf>
    <xf numFmtId="0" fontId="7" fillId="0" borderId="0" xfId="0" applyFont="1"/>
    <xf numFmtId="165" fontId="1" fillId="0" borderId="0" xfId="0" applyNumberFormat="1" applyFont="1"/>
    <xf numFmtId="0" fontId="5" fillId="0" borderId="0" xfId="0" applyFont="1" applyAlignment="1">
      <alignment horizontal="right" vertical="top"/>
    </xf>
    <xf numFmtId="165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 wrapText="1" readingOrder="1"/>
    </xf>
    <xf numFmtId="0" fontId="4" fillId="0" borderId="22" xfId="0" applyFont="1" applyBorder="1" applyAlignment="1">
      <alignment horizontal="center" vertical="center" wrapText="1" readingOrder="1"/>
    </xf>
    <xf numFmtId="165" fontId="6" fillId="0" borderId="24" xfId="0" applyNumberFormat="1" applyFont="1" applyBorder="1" applyAlignment="1">
      <alignment horizontal="right" vertical="center"/>
    </xf>
    <xf numFmtId="165" fontId="6" fillId="0" borderId="23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left" vertical="top" wrapText="1" readingOrder="1"/>
    </xf>
    <xf numFmtId="165" fontId="10" fillId="2" borderId="1" xfId="0" applyNumberFormat="1" applyFont="1" applyFill="1" applyBorder="1" applyAlignment="1">
      <alignment horizontal="right" vertical="center" wrapText="1" readingOrder="1"/>
    </xf>
    <xf numFmtId="165" fontId="10" fillId="2" borderId="11" xfId="0" applyNumberFormat="1" applyFont="1" applyFill="1" applyBorder="1" applyAlignment="1">
      <alignment horizontal="righ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1" fillId="0" borderId="12" xfId="0" applyFont="1" applyBorder="1" applyAlignment="1">
      <alignment horizontal="left" vertical="top" wrapText="1" indent="1" readingOrder="1"/>
    </xf>
    <xf numFmtId="165" fontId="12" fillId="0" borderId="26" xfId="0" applyNumberFormat="1" applyFont="1" applyBorder="1" applyAlignment="1">
      <alignment horizontal="right"/>
    </xf>
    <xf numFmtId="0" fontId="4" fillId="0" borderId="12" xfId="0" applyFont="1" applyBorder="1" applyAlignment="1">
      <alignment vertical="top" wrapText="1" readingOrder="1"/>
    </xf>
    <xf numFmtId="165" fontId="4" fillId="0" borderId="26" xfId="0" applyNumberFormat="1" applyFont="1" applyBorder="1" applyAlignment="1">
      <alignment horizontal="right" vertical="top" wrapText="1" readingOrder="1"/>
    </xf>
    <xf numFmtId="165" fontId="11" fillId="0" borderId="26" xfId="0" applyNumberFormat="1" applyFont="1" applyBorder="1" applyAlignment="1">
      <alignment horizontal="right" vertical="top" wrapText="1" readingOrder="1"/>
    </xf>
    <xf numFmtId="0" fontId="11" fillId="0" borderId="13" xfId="0" applyFont="1" applyBorder="1" applyAlignment="1">
      <alignment horizontal="left" vertical="top" wrapText="1" indent="1" readingOrder="1"/>
    </xf>
    <xf numFmtId="0" fontId="12" fillId="0" borderId="12" xfId="0" applyFont="1" applyBorder="1" applyAlignment="1">
      <alignment horizontal="left" indent="1"/>
    </xf>
    <xf numFmtId="165" fontId="11" fillId="0" borderId="5" xfId="0" applyNumberFormat="1" applyFont="1" applyBorder="1" applyAlignment="1">
      <alignment horizontal="right" vertical="top" wrapText="1" readingOrder="1"/>
    </xf>
    <xf numFmtId="0" fontId="10" fillId="2" borderId="20" xfId="0" applyFont="1" applyFill="1" applyBorder="1" applyAlignment="1">
      <alignment horizontal="center" vertical="center" wrapText="1" readingOrder="1"/>
    </xf>
    <xf numFmtId="0" fontId="4" fillId="2" borderId="20" xfId="0" applyFont="1" applyFill="1" applyBorder="1" applyAlignment="1">
      <alignment horizontal="center" vertical="center" wrapText="1" readingOrder="1"/>
    </xf>
    <xf numFmtId="0" fontId="4" fillId="2" borderId="19" xfId="0" applyFont="1" applyFill="1" applyBorder="1" applyAlignment="1">
      <alignment horizontal="left" vertical="top" wrapText="1" readingOrder="1"/>
    </xf>
    <xf numFmtId="0" fontId="4" fillId="0" borderId="25" xfId="0" applyFont="1" applyBorder="1" applyAlignment="1">
      <alignment vertical="top" wrapText="1" readingOrder="1"/>
    </xf>
    <xf numFmtId="0" fontId="11" fillId="0" borderId="14" xfId="0" applyFont="1" applyBorder="1" applyAlignment="1">
      <alignment horizontal="left" vertical="top" wrapText="1" indent="1" readingOrder="1"/>
    </xf>
    <xf numFmtId="0" fontId="4" fillId="0" borderId="14" xfId="0" applyFont="1" applyBorder="1" applyAlignment="1">
      <alignment vertical="top" wrapText="1" readingOrder="1"/>
    </xf>
    <xf numFmtId="165" fontId="12" fillId="0" borderId="26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left" vertical="top" wrapText="1" indent="1" readingOrder="1"/>
    </xf>
    <xf numFmtId="0" fontId="12" fillId="0" borderId="14" xfId="0" applyFont="1" applyBorder="1" applyAlignment="1">
      <alignment horizontal="left" indent="1"/>
    </xf>
    <xf numFmtId="165" fontId="11" fillId="0" borderId="32" xfId="0" applyNumberFormat="1" applyFont="1" applyBorder="1" applyAlignment="1">
      <alignment horizontal="right" vertical="top" wrapText="1" readingOrder="1"/>
    </xf>
    <xf numFmtId="165" fontId="12" fillId="0" borderId="32" xfId="0" applyNumberFormat="1" applyFont="1" applyBorder="1" applyAlignment="1">
      <alignment horizontal="right" vertical="center"/>
    </xf>
    <xf numFmtId="165" fontId="12" fillId="0" borderId="32" xfId="0" applyNumberFormat="1" applyFont="1" applyBorder="1"/>
    <xf numFmtId="165" fontId="11" fillId="0" borderId="32" xfId="0" applyNumberFormat="1" applyFont="1" applyBorder="1" applyAlignment="1">
      <alignment horizontal="right" vertical="center" wrapText="1" readingOrder="1"/>
    </xf>
    <xf numFmtId="165" fontId="6" fillId="2" borderId="20" xfId="0" applyNumberFormat="1" applyFont="1" applyFill="1" applyBorder="1" applyAlignment="1">
      <alignment horizontal="right" vertical="center"/>
    </xf>
    <xf numFmtId="165" fontId="6" fillId="2" borderId="21" xfId="0" applyNumberFormat="1" applyFont="1" applyFill="1" applyBorder="1" applyAlignment="1">
      <alignment horizontal="right" vertical="center"/>
    </xf>
    <xf numFmtId="165" fontId="6" fillId="0" borderId="29" xfId="0" applyNumberFormat="1" applyFont="1" applyBorder="1" applyAlignment="1">
      <alignment horizontal="right" vertical="center"/>
    </xf>
    <xf numFmtId="165" fontId="6" fillId="0" borderId="32" xfId="0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5" fontId="6" fillId="0" borderId="26" xfId="0" applyNumberFormat="1" applyFont="1" applyBorder="1" applyAlignment="1">
      <alignment horizontal="right" vertical="center"/>
    </xf>
    <xf numFmtId="165" fontId="12" fillId="0" borderId="30" xfId="0" applyNumberFormat="1" applyFont="1" applyBorder="1" applyAlignment="1">
      <alignment horizontal="right" vertical="center"/>
    </xf>
    <xf numFmtId="165" fontId="12" fillId="0" borderId="33" xfId="0" applyNumberFormat="1" applyFont="1" applyBorder="1" applyAlignment="1">
      <alignment horizontal="right" vertical="center"/>
    </xf>
    <xf numFmtId="165" fontId="12" fillId="0" borderId="4" xfId="0" applyNumberFormat="1" applyFont="1" applyBorder="1" applyAlignment="1">
      <alignment horizontal="right" vertical="center"/>
    </xf>
    <xf numFmtId="165" fontId="6" fillId="0" borderId="32" xfId="0" applyNumberFormat="1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165" fontId="11" fillId="0" borderId="32" xfId="0" applyNumberFormat="1" applyFont="1" applyBorder="1" applyAlignment="1">
      <alignment vertical="center" wrapText="1" readingOrder="1"/>
    </xf>
    <xf numFmtId="165" fontId="11" fillId="0" borderId="26" xfId="0" applyNumberFormat="1" applyFont="1" applyBorder="1" applyAlignment="1">
      <alignment horizontal="right" vertical="center" wrapText="1" readingOrder="1"/>
    </xf>
    <xf numFmtId="165" fontId="11" fillId="0" borderId="32" xfId="0" applyNumberFormat="1" applyFont="1" applyBorder="1" applyAlignment="1">
      <alignment vertical="center" wrapText="1"/>
    </xf>
    <xf numFmtId="165" fontId="11" fillId="0" borderId="32" xfId="0" applyNumberFormat="1" applyFont="1" applyBorder="1" applyAlignment="1">
      <alignment vertical="center"/>
    </xf>
    <xf numFmtId="165" fontId="4" fillId="0" borderId="27" xfId="0" applyNumberFormat="1" applyFont="1" applyBorder="1" applyAlignment="1">
      <alignment horizontal="right" vertical="top" wrapText="1" readingOrder="1"/>
    </xf>
    <xf numFmtId="165" fontId="4" fillId="0" borderId="32" xfId="0" applyNumberFormat="1" applyFont="1" applyBorder="1" applyAlignment="1">
      <alignment horizontal="right" vertical="top" wrapText="1" readingOrder="1"/>
    </xf>
    <xf numFmtId="165" fontId="4" fillId="0" borderId="5" xfId="0" applyNumberFormat="1" applyFont="1" applyBorder="1" applyAlignment="1">
      <alignment horizontal="right" vertical="top" wrapText="1" readingOrder="1"/>
    </xf>
    <xf numFmtId="165" fontId="11" fillId="0" borderId="28" xfId="0" applyNumberFormat="1" applyFont="1" applyBorder="1" applyAlignment="1">
      <alignment horizontal="right" vertical="top" wrapText="1" readingOrder="1"/>
    </xf>
    <xf numFmtId="165" fontId="11" fillId="0" borderId="34" xfId="0" applyNumberFormat="1" applyFont="1" applyBorder="1" applyAlignment="1">
      <alignment horizontal="right" vertical="top" wrapText="1" readingOrder="1"/>
    </xf>
    <xf numFmtId="165" fontId="4" fillId="0" borderId="31" xfId="0" applyNumberFormat="1" applyFont="1" applyBorder="1" applyAlignment="1">
      <alignment horizontal="right" vertical="top" wrapText="1" readingOrder="1"/>
    </xf>
    <xf numFmtId="165" fontId="4" fillId="0" borderId="32" xfId="0" applyNumberFormat="1" applyFont="1" applyBorder="1" applyAlignment="1">
      <alignment vertical="top" wrapText="1" readingOrder="1"/>
    </xf>
    <xf numFmtId="165" fontId="4" fillId="0" borderId="5" xfId="0" applyNumberFormat="1" applyFont="1" applyBorder="1" applyAlignment="1">
      <alignment vertical="top" wrapText="1" readingOrder="1"/>
    </xf>
    <xf numFmtId="165" fontId="4" fillId="0" borderId="26" xfId="0" applyNumberFormat="1" applyFont="1" applyBorder="1" applyAlignment="1">
      <alignment horizontal="center" vertical="top" wrapText="1" readingOrder="1"/>
    </xf>
    <xf numFmtId="165" fontId="11" fillId="0" borderId="33" xfId="0" applyNumberFormat="1" applyFont="1" applyBorder="1" applyAlignment="1">
      <alignment horizontal="right" vertical="top" wrapText="1" readingOrder="1"/>
    </xf>
    <xf numFmtId="165" fontId="11" fillId="0" borderId="0" xfId="0" applyNumberFormat="1" applyFont="1" applyAlignment="1">
      <alignment horizontal="right" vertical="top" wrapText="1" readingOrder="1"/>
    </xf>
    <xf numFmtId="165" fontId="11" fillId="0" borderId="35" xfId="0" applyNumberFormat="1" applyFont="1" applyBorder="1" applyAlignment="1">
      <alignment horizontal="right" vertical="top" wrapText="1" readingOrder="1"/>
    </xf>
    <xf numFmtId="165" fontId="11" fillId="0" borderId="36" xfId="0" applyNumberFormat="1" applyFont="1" applyBorder="1" applyAlignment="1">
      <alignment horizontal="right" vertical="top" wrapText="1" readingOrder="1"/>
    </xf>
    <xf numFmtId="165" fontId="4" fillId="0" borderId="36" xfId="0" applyNumberFormat="1" applyFont="1" applyBorder="1" applyAlignment="1">
      <alignment horizontal="right" vertical="top" wrapText="1" readingOrder="1"/>
    </xf>
    <xf numFmtId="165" fontId="11" fillId="0" borderId="5" xfId="0" applyNumberFormat="1" applyFont="1" applyBorder="1" applyAlignment="1">
      <alignment horizontal="right" vertical="center" wrapText="1" readingOrder="1"/>
    </xf>
    <xf numFmtId="165" fontId="11" fillId="0" borderId="33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8" fontId="11" fillId="0" borderId="26" xfId="0" applyNumberFormat="1" applyFont="1" applyBorder="1" applyAlignment="1">
      <alignment horizontal="right" vertical="top" wrapText="1" readingOrder="1"/>
    </xf>
    <xf numFmtId="8" fontId="11" fillId="0" borderId="32" xfId="0" applyNumberFormat="1" applyFont="1" applyBorder="1" applyAlignment="1">
      <alignment horizontal="right" vertical="top" wrapText="1" readingOrder="1"/>
    </xf>
    <xf numFmtId="8" fontId="0" fillId="0" borderId="26" xfId="0" applyNumberFormat="1" applyBorder="1" applyAlignment="1">
      <alignment vertical="top"/>
    </xf>
    <xf numFmtId="8" fontId="0" fillId="0" borderId="32" xfId="0" applyNumberFormat="1" applyBorder="1" applyAlignment="1">
      <alignment vertical="top"/>
    </xf>
    <xf numFmtId="8" fontId="12" fillId="0" borderId="26" xfId="0" applyNumberFormat="1" applyFont="1" applyBorder="1" applyAlignment="1">
      <alignment horizontal="right" vertical="center"/>
    </xf>
    <xf numFmtId="8" fontId="12" fillId="0" borderId="32" xfId="0" applyNumberFormat="1" applyFont="1" applyBorder="1" applyAlignment="1">
      <alignment horizontal="right" vertical="center"/>
    </xf>
    <xf numFmtId="8" fontId="11" fillId="0" borderId="26" xfId="0" applyNumberFormat="1" applyFont="1" applyBorder="1" applyAlignment="1">
      <alignment vertical="center" wrapText="1" readingOrder="1"/>
    </xf>
    <xf numFmtId="8" fontId="11" fillId="0" borderId="26" xfId="0" applyNumberFormat="1" applyFont="1" applyBorder="1" applyAlignment="1">
      <alignment horizontal="right" vertical="center" wrapText="1" readingOrder="1"/>
    </xf>
    <xf numFmtId="8" fontId="11" fillId="0" borderId="32" xfId="0" applyNumberFormat="1" applyFont="1" applyBorder="1" applyAlignment="1">
      <alignment horizontal="right" vertical="center" wrapText="1" readingOrder="1"/>
    </xf>
    <xf numFmtId="165" fontId="11" fillId="0" borderId="32" xfId="1" applyNumberFormat="1" applyFont="1" applyBorder="1" applyAlignment="1">
      <alignment horizontal="right" vertical="top" wrapText="1" readingOrder="1"/>
    </xf>
    <xf numFmtId="165" fontId="11" fillId="0" borderId="32" xfId="1" applyNumberFormat="1" applyFont="1" applyBorder="1" applyAlignment="1">
      <alignment horizontal="right" vertical="center" wrapText="1" readingOrder="1"/>
    </xf>
    <xf numFmtId="165" fontId="0" fillId="0" borderId="32" xfId="1" applyNumberFormat="1" applyFont="1" applyBorder="1" applyAlignment="1">
      <alignment vertical="top"/>
    </xf>
    <xf numFmtId="8" fontId="12" fillId="0" borderId="26" xfId="0" applyNumberFormat="1" applyFont="1" applyBorder="1" applyAlignment="1">
      <alignment horizontal="right" vertical="top"/>
    </xf>
    <xf numFmtId="165" fontId="12" fillId="0" borderId="32" xfId="1" applyNumberFormat="1" applyFont="1" applyBorder="1" applyAlignment="1">
      <alignment horizontal="right" vertical="top"/>
    </xf>
    <xf numFmtId="8" fontId="12" fillId="0" borderId="32" xfId="0" applyNumberFormat="1" applyFont="1" applyBorder="1" applyAlignment="1">
      <alignment horizontal="right" vertical="top"/>
    </xf>
    <xf numFmtId="165" fontId="12" fillId="0" borderId="3" xfId="0" applyNumberFormat="1" applyFont="1" applyBorder="1" applyAlignment="1">
      <alignment horizontal="right" vertical="top"/>
    </xf>
    <xf numFmtId="165" fontId="12" fillId="0" borderId="26" xfId="0" applyNumberFormat="1" applyFont="1" applyBorder="1" applyAlignment="1">
      <alignment horizontal="right" vertical="top"/>
    </xf>
    <xf numFmtId="165" fontId="12" fillId="0" borderId="32" xfId="0" applyNumberFormat="1" applyFont="1" applyBorder="1" applyAlignment="1">
      <alignment horizontal="right" vertical="top"/>
    </xf>
    <xf numFmtId="165" fontId="11" fillId="0" borderId="32" xfId="1" applyNumberFormat="1" applyFont="1" applyBorder="1" applyAlignment="1">
      <alignment vertical="center" wrapText="1" readingOrder="1"/>
    </xf>
    <xf numFmtId="7" fontId="11" fillId="0" borderId="32" xfId="0" applyNumberFormat="1" applyFont="1" applyBorder="1" applyAlignment="1">
      <alignment horizontal="right" vertical="top" wrapText="1" readingOrder="1"/>
    </xf>
    <xf numFmtId="7" fontId="12" fillId="0" borderId="32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2" fillId="0" borderId="32" xfId="1" applyNumberFormat="1" applyFont="1" applyBorder="1" applyAlignment="1">
      <alignment horizontal="right" vertical="top" wrapText="1" readingOrder="1"/>
    </xf>
    <xf numFmtId="165" fontId="12" fillId="0" borderId="32" xfId="0" applyNumberFormat="1" applyFont="1" applyBorder="1" applyAlignment="1">
      <alignment horizontal="right" vertical="top" wrapText="1" readingOrder="1"/>
    </xf>
    <xf numFmtId="8" fontId="0" fillId="0" borderId="37" xfId="0" applyNumberFormat="1" applyBorder="1" applyAlignment="1">
      <alignment vertical="top"/>
    </xf>
    <xf numFmtId="0" fontId="0" fillId="0" borderId="0" xfId="0" applyAlignment="1">
      <alignment vertical="top"/>
    </xf>
    <xf numFmtId="0" fontId="1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top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center" vertical="center" wrapText="1" readingOrder="1"/>
    </xf>
    <xf numFmtId="0" fontId="4" fillId="2" borderId="11" xfId="0" applyFont="1" applyFill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0" fontId="4" fillId="2" borderId="19" xfId="0" applyFont="1" applyFill="1" applyBorder="1" applyAlignment="1">
      <alignment horizontal="center" vertical="center" wrapText="1" readingOrder="1"/>
    </xf>
    <xf numFmtId="0" fontId="4" fillId="2" borderId="17" xfId="0" applyFont="1" applyFill="1" applyBorder="1" applyAlignment="1">
      <alignment horizontal="center" vertical="top" wrapText="1" readingOrder="1"/>
    </xf>
    <xf numFmtId="0" fontId="4" fillId="2" borderId="18" xfId="0" applyFont="1" applyFill="1" applyBorder="1" applyAlignment="1">
      <alignment horizontal="center" vertical="center" wrapText="1" readingOrder="1"/>
    </xf>
    <xf numFmtId="0" fontId="4" fillId="2" borderId="21" xfId="0" applyFont="1" applyFill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76200</xdr:rowOff>
    </xdr:from>
    <xdr:to>
      <xdr:col>3</xdr:col>
      <xdr:colOff>38100</xdr:colOff>
      <xdr:row>7</xdr:row>
      <xdr:rowOff>104775</xdr:rowOff>
    </xdr:to>
    <xdr:pic>
      <xdr:nvPicPr>
        <xdr:cNvPr id="22" name="image1.png">
          <a:extLst>
            <a:ext uri="{FF2B5EF4-FFF2-40B4-BE49-F238E27FC236}">
              <a16:creationId xmlns:a16="http://schemas.microsoft.com/office/drawing/2014/main" id="{D3C93C8B-36A6-4260-BB18-F682DD106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6" t="6470" r="10474" b="7059"/>
        <a:stretch>
          <a:fillRect/>
        </a:stretch>
      </xdr:blipFill>
      <xdr:spPr bwMode="auto">
        <a:xfrm>
          <a:off x="4029075" y="76200"/>
          <a:ext cx="15335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64</xdr:row>
      <xdr:rowOff>76200</xdr:rowOff>
    </xdr:from>
    <xdr:to>
      <xdr:col>3</xdr:col>
      <xdr:colOff>38100</xdr:colOff>
      <xdr:row>71</xdr:row>
      <xdr:rowOff>104775</xdr:rowOff>
    </xdr:to>
    <xdr:pic>
      <xdr:nvPicPr>
        <xdr:cNvPr id="23" name="image1.png">
          <a:extLst>
            <a:ext uri="{FF2B5EF4-FFF2-40B4-BE49-F238E27FC236}">
              <a16:creationId xmlns:a16="http://schemas.microsoft.com/office/drawing/2014/main" id="{B6E11C67-FF4D-46E0-B958-AC5C7CC9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6" t="6470" r="10474" b="7059"/>
        <a:stretch>
          <a:fillRect/>
        </a:stretch>
      </xdr:blipFill>
      <xdr:spPr bwMode="auto">
        <a:xfrm>
          <a:off x="4029075" y="13296900"/>
          <a:ext cx="15335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132</xdr:row>
      <xdr:rowOff>66675</xdr:rowOff>
    </xdr:from>
    <xdr:to>
      <xdr:col>3</xdr:col>
      <xdr:colOff>38100</xdr:colOff>
      <xdr:row>139</xdr:row>
      <xdr:rowOff>95250</xdr:rowOff>
    </xdr:to>
    <xdr:pic>
      <xdr:nvPicPr>
        <xdr:cNvPr id="24" name="image1.png">
          <a:extLst>
            <a:ext uri="{FF2B5EF4-FFF2-40B4-BE49-F238E27FC236}">
              <a16:creationId xmlns:a16="http://schemas.microsoft.com/office/drawing/2014/main" id="{9CB10044-CC59-4374-A190-0A02A6FB3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6" t="6470" r="10474" b="7059"/>
        <a:stretch>
          <a:fillRect/>
        </a:stretch>
      </xdr:blipFill>
      <xdr:spPr bwMode="auto">
        <a:xfrm>
          <a:off x="4029075" y="26689050"/>
          <a:ext cx="15335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197</xdr:row>
      <xdr:rowOff>95250</xdr:rowOff>
    </xdr:from>
    <xdr:to>
      <xdr:col>3</xdr:col>
      <xdr:colOff>38100</xdr:colOff>
      <xdr:row>204</xdr:row>
      <xdr:rowOff>123825</xdr:rowOff>
    </xdr:to>
    <xdr:pic>
      <xdr:nvPicPr>
        <xdr:cNvPr id="25" name="image1.png">
          <a:extLst>
            <a:ext uri="{FF2B5EF4-FFF2-40B4-BE49-F238E27FC236}">
              <a16:creationId xmlns:a16="http://schemas.microsoft.com/office/drawing/2014/main" id="{3C99EAF7-C3CF-4153-84B7-9E106FB62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6" t="6470" r="10474" b="7059"/>
        <a:stretch>
          <a:fillRect/>
        </a:stretch>
      </xdr:blipFill>
      <xdr:spPr bwMode="auto">
        <a:xfrm>
          <a:off x="4029075" y="40100250"/>
          <a:ext cx="15335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57</xdr:row>
      <xdr:rowOff>95250</xdr:rowOff>
    </xdr:from>
    <xdr:to>
      <xdr:col>6</xdr:col>
      <xdr:colOff>479149</xdr:colOff>
      <xdr:row>62</xdr:row>
      <xdr:rowOff>171450</xdr:rowOff>
    </xdr:to>
    <xdr:pic>
      <xdr:nvPicPr>
        <xdr:cNvPr id="26" name="image2.png">
          <a:extLst>
            <a:ext uri="{FF2B5EF4-FFF2-40B4-BE49-F238E27FC236}">
              <a16:creationId xmlns:a16="http://schemas.microsoft.com/office/drawing/2014/main" id="{F5746994-ABC8-41BE-96DF-0563A0563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11982450"/>
          <a:ext cx="8667751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125</xdr:row>
      <xdr:rowOff>133350</xdr:rowOff>
    </xdr:from>
    <xdr:to>
      <xdr:col>6</xdr:col>
      <xdr:colOff>336275</xdr:colOff>
      <xdr:row>131</xdr:row>
      <xdr:rowOff>19050</xdr:rowOff>
    </xdr:to>
    <xdr:pic>
      <xdr:nvPicPr>
        <xdr:cNvPr id="27" name="image2.png">
          <a:extLst>
            <a:ext uri="{FF2B5EF4-FFF2-40B4-BE49-F238E27FC236}">
              <a16:creationId xmlns:a16="http://schemas.microsoft.com/office/drawing/2014/main" id="{91AC1D15-5470-44F3-AEAE-F4E99432A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422225"/>
          <a:ext cx="8667751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190</xdr:row>
      <xdr:rowOff>133350</xdr:rowOff>
    </xdr:from>
    <xdr:to>
      <xdr:col>6</xdr:col>
      <xdr:colOff>422000</xdr:colOff>
      <xdr:row>196</xdr:row>
      <xdr:rowOff>19050</xdr:rowOff>
    </xdr:to>
    <xdr:pic>
      <xdr:nvPicPr>
        <xdr:cNvPr id="28" name="image2.png">
          <a:extLst>
            <a:ext uri="{FF2B5EF4-FFF2-40B4-BE49-F238E27FC236}">
              <a16:creationId xmlns:a16="http://schemas.microsoft.com/office/drawing/2014/main" id="{A38C56F8-96D0-4FB8-B835-BDFC4E121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8804850"/>
          <a:ext cx="8667751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258</xdr:row>
      <xdr:rowOff>124280</xdr:rowOff>
    </xdr:from>
    <xdr:to>
      <xdr:col>6</xdr:col>
      <xdr:colOff>666750</xdr:colOff>
      <xdr:row>264</xdr:row>
      <xdr:rowOff>57150</xdr:rowOff>
    </xdr:to>
    <xdr:pic>
      <xdr:nvPicPr>
        <xdr:cNvPr id="29" name="image2.png">
          <a:extLst>
            <a:ext uri="{FF2B5EF4-FFF2-40B4-BE49-F238E27FC236}">
              <a16:creationId xmlns:a16="http://schemas.microsoft.com/office/drawing/2014/main" id="{E5D8A555-0016-4A15-BC44-E209C3665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2006955"/>
          <a:ext cx="9058275" cy="107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623267</xdr:colOff>
      <xdr:row>252</xdr:row>
      <xdr:rowOff>74544</xdr:rowOff>
    </xdr:from>
    <xdr:to>
      <xdr:col>3</xdr:col>
      <xdr:colOff>939662</xdr:colOff>
      <xdr:row>255</xdr:row>
      <xdr:rowOff>124239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84F0B8C-C73D-4DF3-BC58-2A9F231E5E28}"/>
            </a:ext>
          </a:extLst>
        </xdr:cNvPr>
        <xdr:cNvSpPr txBox="1"/>
      </xdr:nvSpPr>
      <xdr:spPr>
        <a:xfrm>
          <a:off x="3766517" y="10456794"/>
          <a:ext cx="2230920" cy="53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L.A.E</a:t>
          </a:r>
          <a:r>
            <a:rPr lang="es-MX" sz="1100" baseline="0"/>
            <a:t> MANUEL ZERMEÑO CHÁVEZ</a:t>
          </a:r>
          <a:endParaRPr lang="es-MX" sz="1100"/>
        </a:p>
        <a:p>
          <a:pPr algn="ctr"/>
          <a:r>
            <a:rPr lang="es-MX" sz="1100" b="1"/>
            <a:t>TESORERO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0</xdr:col>
      <xdr:colOff>381001</xdr:colOff>
      <xdr:row>252</xdr:row>
      <xdr:rowOff>74542</xdr:rowOff>
    </xdr:from>
    <xdr:to>
      <xdr:col>1</xdr:col>
      <xdr:colOff>57151</xdr:colOff>
      <xdr:row>255</xdr:row>
      <xdr:rowOff>124237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D7C47AB-0A78-4206-88B7-3A6120E36E54}"/>
            </a:ext>
          </a:extLst>
        </xdr:cNvPr>
        <xdr:cNvSpPr txBox="1"/>
      </xdr:nvSpPr>
      <xdr:spPr>
        <a:xfrm>
          <a:off x="381001" y="10456792"/>
          <a:ext cx="2819400" cy="53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ALEJANDRA EDITH PADILLA OROZCO</a:t>
          </a:r>
        </a:p>
        <a:p>
          <a:pPr algn="ctr"/>
          <a:r>
            <a:rPr lang="es-MX" sz="1100" b="1"/>
            <a:t>PRESIDENTE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826605</xdr:colOff>
      <xdr:row>253</xdr:row>
      <xdr:rowOff>1242</xdr:rowOff>
    </xdr:from>
    <xdr:to>
      <xdr:col>3</xdr:col>
      <xdr:colOff>704022</xdr:colOff>
      <xdr:row>253</xdr:row>
      <xdr:rowOff>1242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CD148A7-CFB1-4070-9483-2E41C3D3572A}"/>
            </a:ext>
          </a:extLst>
        </xdr:cNvPr>
        <xdr:cNvCxnSpPr/>
      </xdr:nvCxnSpPr>
      <xdr:spPr>
        <a:xfrm>
          <a:off x="3969855" y="1054541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663852</xdr:colOff>
      <xdr:row>253</xdr:row>
      <xdr:rowOff>1242</xdr:rowOff>
    </xdr:from>
    <xdr:to>
      <xdr:col>6</xdr:col>
      <xdr:colOff>523048</xdr:colOff>
      <xdr:row>253</xdr:row>
      <xdr:rowOff>1242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7270D3A-0D9C-4C06-9630-D9C99F37F15B}"/>
            </a:ext>
          </a:extLst>
        </xdr:cNvPr>
        <xdr:cNvCxnSpPr/>
      </xdr:nvCxnSpPr>
      <xdr:spPr>
        <a:xfrm>
          <a:off x="6778902" y="10545417"/>
          <a:ext cx="19546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252</xdr:row>
      <xdr:rowOff>70817</xdr:rowOff>
    </xdr:from>
    <xdr:to>
      <xdr:col>6</xdr:col>
      <xdr:colOff>786846</xdr:colOff>
      <xdr:row>256</xdr:row>
      <xdr:rowOff>150329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C0F87BE6-F055-4021-97CF-58E573B2E265}"/>
            </a:ext>
          </a:extLst>
        </xdr:cNvPr>
        <xdr:cNvSpPr txBox="1"/>
      </xdr:nvSpPr>
      <xdr:spPr>
        <a:xfrm>
          <a:off x="6496050" y="10453067"/>
          <a:ext cx="2501346" cy="7272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LIC. HÉCTOR DANIEL PACHECO CABADA</a:t>
          </a:r>
        </a:p>
        <a:p>
          <a:pPr algn="ctr"/>
          <a:r>
            <a:rPr lang="es-MX" sz="1100" b="1"/>
            <a:t>SUBDIRECTOR</a:t>
          </a:r>
          <a:r>
            <a:rPr lang="es-MX" sz="1100" b="1" baseline="0"/>
            <a:t> DE PROGRAMACIÓN Y PRESUPUESTOS </a:t>
          </a:r>
          <a:endParaRPr lang="es-MX" sz="1100" b="1"/>
        </a:p>
      </xdr:txBody>
    </xdr:sp>
    <xdr:clientData/>
  </xdr:twoCellAnchor>
  <xdr:twoCellAnchor>
    <xdr:from>
      <xdr:col>0</xdr:col>
      <xdr:colOff>921855</xdr:colOff>
      <xdr:row>252</xdr:row>
      <xdr:rowOff>144117</xdr:rowOff>
    </xdr:from>
    <xdr:to>
      <xdr:col>0</xdr:col>
      <xdr:colOff>2713797</xdr:colOff>
      <xdr:row>252</xdr:row>
      <xdr:rowOff>144117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9BF766F-3222-4E3D-8A79-57964C863A8D}"/>
            </a:ext>
          </a:extLst>
        </xdr:cNvPr>
        <xdr:cNvCxnSpPr/>
      </xdr:nvCxnSpPr>
      <xdr:spPr>
        <a:xfrm>
          <a:off x="921855" y="1052636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258"/>
  <sheetViews>
    <sheetView tabSelected="1" view="pageBreakPreview" zoomScaleNormal="115" zoomScaleSheetLayoutView="100" workbookViewId="0">
      <selection activeCell="G251" sqref="G251"/>
    </sheetView>
  </sheetViews>
  <sheetFormatPr baseColWidth="10" defaultRowHeight="15" x14ac:dyDescent="0.25"/>
  <cols>
    <col min="1" max="1" width="51.140625" customWidth="1"/>
    <col min="2" max="2" width="16" customWidth="1"/>
    <col min="3" max="3" width="15.7109375" customWidth="1"/>
    <col min="4" max="4" width="15.85546875" bestFit="1" customWidth="1"/>
    <col min="5" max="6" width="15.7109375" bestFit="1" customWidth="1"/>
    <col min="7" max="7" width="14.7109375" bestFit="1" customWidth="1"/>
    <col min="8" max="8" width="12.7109375" bestFit="1" customWidth="1"/>
  </cols>
  <sheetData>
    <row r="6" spans="1:7" x14ac:dyDescent="0.25">
      <c r="F6" s="10"/>
    </row>
    <row r="7" spans="1:7" x14ac:dyDescent="0.25">
      <c r="F7" s="10"/>
    </row>
    <row r="8" spans="1:7" x14ac:dyDescent="0.25">
      <c r="F8" s="10"/>
    </row>
    <row r="9" spans="1:7" ht="15" customHeight="1" x14ac:dyDescent="0.25">
      <c r="A9" s="106" t="s">
        <v>0</v>
      </c>
      <c r="B9" s="106"/>
      <c r="C9" s="106"/>
      <c r="D9" s="106"/>
      <c r="E9" s="106"/>
      <c r="F9" s="106"/>
      <c r="G9" s="106"/>
    </row>
    <row r="10" spans="1:7" ht="15" customHeight="1" x14ac:dyDescent="0.25">
      <c r="A10" s="106" t="s">
        <v>1</v>
      </c>
      <c r="B10" s="106"/>
      <c r="C10" s="106"/>
      <c r="D10" s="106"/>
      <c r="E10" s="106"/>
      <c r="F10" s="106"/>
      <c r="G10" s="106"/>
    </row>
    <row r="11" spans="1:7" ht="15" customHeight="1" x14ac:dyDescent="0.25">
      <c r="A11" s="110" t="s">
        <v>92</v>
      </c>
      <c r="B11" s="110"/>
      <c r="C11" s="110"/>
      <c r="D11" s="110"/>
      <c r="E11" s="110"/>
      <c r="F11" s="110"/>
      <c r="G11" s="110"/>
    </row>
    <row r="12" spans="1:7" x14ac:dyDescent="0.25">
      <c r="A12" s="105" t="s">
        <v>93</v>
      </c>
      <c r="B12" s="105"/>
      <c r="C12" s="105"/>
      <c r="D12" s="105"/>
      <c r="E12" s="105"/>
      <c r="F12" s="105"/>
      <c r="G12" s="105"/>
    </row>
    <row r="13" spans="1:7" ht="17.100000000000001" customHeight="1" thickBot="1" x14ac:dyDescent="0.3">
      <c r="A13" s="118" t="s">
        <v>2</v>
      </c>
      <c r="B13" s="118"/>
      <c r="C13" s="118"/>
      <c r="D13" s="118"/>
      <c r="E13" s="118"/>
      <c r="F13" s="118"/>
      <c r="G13" s="118"/>
    </row>
    <row r="14" spans="1:7" ht="17.100000000000001" customHeight="1" x14ac:dyDescent="0.25">
      <c r="A14" s="108" t="s">
        <v>4</v>
      </c>
      <c r="B14" s="107" t="s">
        <v>3</v>
      </c>
      <c r="C14" s="107"/>
      <c r="D14" s="107"/>
      <c r="E14" s="107"/>
      <c r="F14" s="107"/>
      <c r="G14" s="111" t="s">
        <v>9</v>
      </c>
    </row>
    <row r="15" spans="1:7" ht="24" x14ac:dyDescent="0.25">
      <c r="A15" s="109"/>
      <c r="B15" s="17" t="s">
        <v>5</v>
      </c>
      <c r="C15" s="17" t="s">
        <v>75</v>
      </c>
      <c r="D15" s="18" t="s">
        <v>6</v>
      </c>
      <c r="E15" s="18" t="s">
        <v>7</v>
      </c>
      <c r="F15" s="18" t="s">
        <v>8</v>
      </c>
      <c r="G15" s="112"/>
    </row>
    <row r="16" spans="1:7" x14ac:dyDescent="0.25">
      <c r="A16" s="19" t="s">
        <v>83</v>
      </c>
      <c r="B16" s="20">
        <f t="shared" ref="B16:G16" si="0">+B17+B25+B35+B45+B80+B90+B94+B103+B107</f>
        <v>781694334.56999993</v>
      </c>
      <c r="C16" s="20">
        <f>+C17+C25+C35+C45+C80+C90+C94+C103+C107</f>
        <v>191402249.70999998</v>
      </c>
      <c r="D16" s="20">
        <f>+D17+D25+D35+D45+D80+D90+D94+D103+D107</f>
        <v>973096584.28000009</v>
      </c>
      <c r="E16" s="20">
        <f t="shared" si="0"/>
        <v>952506325.11000001</v>
      </c>
      <c r="F16" s="20">
        <f t="shared" si="0"/>
        <v>872729475.91000009</v>
      </c>
      <c r="G16" s="21">
        <f t="shared" si="0"/>
        <v>20590259.170000028</v>
      </c>
    </row>
    <row r="17" spans="1:7" x14ac:dyDescent="0.25">
      <c r="A17" s="22" t="s">
        <v>85</v>
      </c>
      <c r="B17" s="61">
        <f>SUM(B18:B24)</f>
        <v>448500297.53000003</v>
      </c>
      <c r="C17" s="62">
        <f>SUM(C18:C24)</f>
        <v>19895525.429999992</v>
      </c>
      <c r="D17" s="62">
        <f>SUM(D18:D24)</f>
        <v>468395822.96000004</v>
      </c>
      <c r="E17" s="62">
        <f>SUM(E18:E24)</f>
        <v>467008566.19999999</v>
      </c>
      <c r="F17" s="62">
        <f t="shared" ref="F17" si="1">SUM(F18:F24)</f>
        <v>432911298.38999999</v>
      </c>
      <c r="G17" s="66">
        <f>SUM(G18:G24)</f>
        <v>1387256.7600000054</v>
      </c>
    </row>
    <row r="18" spans="1:7" ht="12" customHeight="1" x14ac:dyDescent="0.25">
      <c r="A18" s="23" t="s">
        <v>10</v>
      </c>
      <c r="B18" s="78">
        <v>150918805.12</v>
      </c>
      <c r="C18" s="102">
        <v>86651732.629999995</v>
      </c>
      <c r="D18" s="41">
        <f>+B18+C18</f>
        <v>237570537.75</v>
      </c>
      <c r="E18" s="79">
        <v>237490711.28999999</v>
      </c>
      <c r="F18" s="79">
        <v>236827117.15000001</v>
      </c>
      <c r="G18" s="30">
        <f>+D18-E18</f>
        <v>79826.460000008345</v>
      </c>
    </row>
    <row r="19" spans="1:7" ht="12.75" customHeight="1" x14ac:dyDescent="0.25">
      <c r="A19" s="23" t="s">
        <v>78</v>
      </c>
      <c r="B19" s="78">
        <v>1393940.01</v>
      </c>
      <c r="C19" s="102">
        <v>-23780.84</v>
      </c>
      <c r="D19" s="41">
        <f t="shared" ref="D19:D24" si="2">+B19+C19</f>
        <v>1370159.17</v>
      </c>
      <c r="E19" s="79">
        <v>1370159.17</v>
      </c>
      <c r="F19" s="79">
        <v>1370159.17</v>
      </c>
      <c r="G19" s="30">
        <f t="shared" ref="G19:G33" si="3">+D19-E19</f>
        <v>0</v>
      </c>
    </row>
    <row r="20" spans="1:7" ht="14.25" customHeight="1" x14ac:dyDescent="0.25">
      <c r="A20" s="23" t="s">
        <v>11</v>
      </c>
      <c r="B20" s="78">
        <v>80857503.219999999</v>
      </c>
      <c r="C20" s="102">
        <v>14982136.6</v>
      </c>
      <c r="D20" s="41">
        <f t="shared" si="2"/>
        <v>95839639.819999993</v>
      </c>
      <c r="E20" s="79">
        <v>94662017.040000007</v>
      </c>
      <c r="F20" s="79">
        <v>62734375.93</v>
      </c>
      <c r="G20" s="30">
        <f t="shared" si="3"/>
        <v>1177622.7799999863</v>
      </c>
    </row>
    <row r="21" spans="1:7" ht="14.25" customHeight="1" x14ac:dyDescent="0.25">
      <c r="A21" s="23" t="s">
        <v>12</v>
      </c>
      <c r="B21" s="78">
        <v>54000000</v>
      </c>
      <c r="C21" s="102">
        <v>-2431027.25</v>
      </c>
      <c r="D21" s="41">
        <f t="shared" si="2"/>
        <v>51568972.75</v>
      </c>
      <c r="E21" s="79">
        <v>51568972.75</v>
      </c>
      <c r="F21" s="79">
        <v>50062940.189999998</v>
      </c>
      <c r="G21" s="30">
        <f t="shared" si="3"/>
        <v>0</v>
      </c>
    </row>
    <row r="22" spans="1:7" ht="13.5" customHeight="1" x14ac:dyDescent="0.25">
      <c r="A22" s="23" t="s">
        <v>13</v>
      </c>
      <c r="B22" s="78">
        <v>161330049.18000001</v>
      </c>
      <c r="C22" s="101">
        <v>-79283535.709999993</v>
      </c>
      <c r="D22" s="41">
        <f t="shared" si="2"/>
        <v>82046513.470000014</v>
      </c>
      <c r="E22" s="79">
        <v>81916705.950000003</v>
      </c>
      <c r="F22" s="79">
        <v>81916705.950000003</v>
      </c>
      <c r="G22" s="30">
        <f t="shared" si="3"/>
        <v>129807.52000001073</v>
      </c>
    </row>
    <row r="23" spans="1:7" ht="12" customHeight="1" x14ac:dyDescent="0.25">
      <c r="A23" s="23" t="s">
        <v>14</v>
      </c>
      <c r="B23" s="24">
        <v>0</v>
      </c>
      <c r="C23" s="41">
        <v>0</v>
      </c>
      <c r="D23" s="41">
        <f t="shared" si="2"/>
        <v>0</v>
      </c>
      <c r="E23" s="41">
        <v>0</v>
      </c>
      <c r="F23" s="41">
        <f t="shared" ref="F23:F24" si="4">+C23+E23</f>
        <v>0</v>
      </c>
      <c r="G23" s="30">
        <f t="shared" si="3"/>
        <v>0</v>
      </c>
    </row>
    <row r="24" spans="1:7" ht="14.25" customHeight="1" x14ac:dyDescent="0.25">
      <c r="A24" s="23" t="s">
        <v>15</v>
      </c>
      <c r="B24" s="27">
        <v>0</v>
      </c>
      <c r="C24" s="41">
        <v>0</v>
      </c>
      <c r="D24" s="41">
        <f t="shared" si="2"/>
        <v>0</v>
      </c>
      <c r="E24" s="41">
        <v>0</v>
      </c>
      <c r="F24" s="41">
        <f t="shared" si="4"/>
        <v>0</v>
      </c>
      <c r="G24" s="30">
        <f t="shared" si="3"/>
        <v>0</v>
      </c>
    </row>
    <row r="25" spans="1:7" ht="26.25" customHeight="1" x14ac:dyDescent="0.25">
      <c r="A25" s="25" t="s">
        <v>86</v>
      </c>
      <c r="B25" s="26">
        <f t="shared" ref="B25:G25" si="5">SUM(B26:B34)</f>
        <v>41718500</v>
      </c>
      <c r="C25" s="62">
        <f t="shared" si="5"/>
        <v>296222.14</v>
      </c>
      <c r="D25" s="62">
        <f>SUM(D26:D34)</f>
        <v>42014722.140000001</v>
      </c>
      <c r="E25" s="62">
        <f t="shared" si="5"/>
        <v>38093071.75</v>
      </c>
      <c r="F25" s="62">
        <f t="shared" si="5"/>
        <v>35922435.480000004</v>
      </c>
      <c r="G25" s="63">
        <f t="shared" si="5"/>
        <v>3921650.390000002</v>
      </c>
    </row>
    <row r="26" spans="1:7" ht="24" customHeight="1" x14ac:dyDescent="0.25">
      <c r="A26" s="23" t="s">
        <v>16</v>
      </c>
      <c r="B26" s="78">
        <v>3737300</v>
      </c>
      <c r="C26" s="87">
        <v>715648.08</v>
      </c>
      <c r="D26" s="41">
        <f>+B26+C26</f>
        <v>4452948.08</v>
      </c>
      <c r="E26" s="79">
        <v>3570200.18</v>
      </c>
      <c r="F26" s="79">
        <v>3326891.88</v>
      </c>
      <c r="G26" s="30">
        <f t="shared" si="3"/>
        <v>882747.89999999991</v>
      </c>
    </row>
    <row r="27" spans="1:7" ht="13.5" customHeight="1" x14ac:dyDescent="0.25">
      <c r="A27" s="23" t="s">
        <v>17</v>
      </c>
      <c r="B27" s="78">
        <v>1060700</v>
      </c>
      <c r="C27" s="87">
        <v>-134785.4</v>
      </c>
      <c r="D27" s="41">
        <f t="shared" ref="D27:D44" si="6">+B27+C27</f>
        <v>925914.6</v>
      </c>
      <c r="E27" s="79">
        <v>562922.38</v>
      </c>
      <c r="F27" s="79">
        <v>556042.23</v>
      </c>
      <c r="G27" s="30">
        <f t="shared" si="3"/>
        <v>362992.22</v>
      </c>
    </row>
    <row r="28" spans="1:7" ht="24" customHeight="1" x14ac:dyDescent="0.25">
      <c r="A28" s="23" t="s">
        <v>18</v>
      </c>
      <c r="B28" s="58">
        <v>0</v>
      </c>
      <c r="C28" s="88">
        <v>0</v>
      </c>
      <c r="D28" s="41">
        <f t="shared" si="6"/>
        <v>0</v>
      </c>
      <c r="E28" s="44">
        <v>0</v>
      </c>
      <c r="F28" s="44">
        <v>0</v>
      </c>
      <c r="G28" s="75">
        <f t="shared" si="3"/>
        <v>0</v>
      </c>
    </row>
    <row r="29" spans="1:7" x14ac:dyDescent="0.25">
      <c r="A29" s="23" t="s">
        <v>19</v>
      </c>
      <c r="B29" s="80">
        <v>23390000</v>
      </c>
      <c r="C29" s="89">
        <v>-1753547.65</v>
      </c>
      <c r="D29" s="41">
        <f t="shared" si="6"/>
        <v>21636452.350000001</v>
      </c>
      <c r="E29" s="81">
        <v>21151636.699999999</v>
      </c>
      <c r="F29" s="81">
        <v>19579725.170000002</v>
      </c>
      <c r="G29" s="30">
        <f t="shared" si="3"/>
        <v>484815.65000000224</v>
      </c>
    </row>
    <row r="30" spans="1:7" ht="13.5" customHeight="1" x14ac:dyDescent="0.25">
      <c r="A30" s="23" t="s">
        <v>20</v>
      </c>
      <c r="B30" s="80">
        <v>950000</v>
      </c>
      <c r="C30" s="89">
        <v>38000</v>
      </c>
      <c r="D30" s="41">
        <f t="shared" si="6"/>
        <v>988000</v>
      </c>
      <c r="E30" s="81">
        <v>678740.17</v>
      </c>
      <c r="F30" s="81">
        <v>657260.16</v>
      </c>
      <c r="G30" s="30">
        <f t="shared" si="3"/>
        <v>309259.82999999996</v>
      </c>
    </row>
    <row r="31" spans="1:7" ht="13.5" customHeight="1" x14ac:dyDescent="0.25">
      <c r="A31" s="23" t="s">
        <v>21</v>
      </c>
      <c r="B31" s="80">
        <v>7904500</v>
      </c>
      <c r="C31" s="89">
        <v>1315791</v>
      </c>
      <c r="D31" s="41">
        <f t="shared" si="6"/>
        <v>9220291</v>
      </c>
      <c r="E31" s="81">
        <v>8386121.2800000003</v>
      </c>
      <c r="F31" s="81">
        <v>8353817.0199999996</v>
      </c>
      <c r="G31" s="30">
        <f t="shared" si="3"/>
        <v>834169.71999999974</v>
      </c>
    </row>
    <row r="32" spans="1:7" ht="27" customHeight="1" x14ac:dyDescent="0.25">
      <c r="A32" s="23" t="s">
        <v>22</v>
      </c>
      <c r="B32" s="80">
        <v>1432000</v>
      </c>
      <c r="C32" s="89">
        <v>-40183.89</v>
      </c>
      <c r="D32" s="41">
        <f t="shared" si="6"/>
        <v>1391816.11</v>
      </c>
      <c r="E32" s="81">
        <v>1158841.3999999999</v>
      </c>
      <c r="F32" s="81">
        <v>1157156.56</v>
      </c>
      <c r="G32" s="30">
        <f t="shared" si="3"/>
        <v>232974.7100000002</v>
      </c>
    </row>
    <row r="33" spans="1:7" ht="14.25" customHeight="1" x14ac:dyDescent="0.25">
      <c r="A33" s="23" t="s">
        <v>29</v>
      </c>
      <c r="B33" s="27">
        <v>0</v>
      </c>
      <c r="C33" s="87">
        <v>0</v>
      </c>
      <c r="D33" s="41">
        <f>+B33+C33</f>
        <v>0</v>
      </c>
      <c r="E33" s="41">
        <v>0</v>
      </c>
      <c r="F33" s="41">
        <v>0</v>
      </c>
      <c r="G33" s="30">
        <f t="shared" si="3"/>
        <v>0</v>
      </c>
    </row>
    <row r="34" spans="1:7" ht="12.75" customHeight="1" x14ac:dyDescent="0.25">
      <c r="A34" s="23" t="s">
        <v>30</v>
      </c>
      <c r="B34" s="78">
        <v>3244000</v>
      </c>
      <c r="C34" s="87">
        <v>155300</v>
      </c>
      <c r="D34" s="41">
        <f t="shared" si="6"/>
        <v>3399300</v>
      </c>
      <c r="E34" s="79">
        <v>2584609.64</v>
      </c>
      <c r="F34" s="79">
        <v>2291542.46</v>
      </c>
      <c r="G34" s="30">
        <f>+D34-E34</f>
        <v>814690.35999999987</v>
      </c>
    </row>
    <row r="35" spans="1:7" x14ac:dyDescent="0.25">
      <c r="A35" s="25" t="s">
        <v>87</v>
      </c>
      <c r="B35" s="26">
        <f t="shared" ref="B35:F35" si="7">SUM(B36:B44)</f>
        <v>112801000</v>
      </c>
      <c r="C35" s="67">
        <f t="shared" si="7"/>
        <v>49474652.840000004</v>
      </c>
      <c r="D35" s="67">
        <f>SUM(D36:D44)</f>
        <v>162275652.84</v>
      </c>
      <c r="E35" s="67">
        <f t="shared" si="7"/>
        <v>151139733.25</v>
      </c>
      <c r="F35" s="67">
        <f t="shared" si="7"/>
        <v>132181287.05999999</v>
      </c>
      <c r="G35" s="68">
        <f>SUM(G36:G44)</f>
        <v>11135919.590000004</v>
      </c>
    </row>
    <row r="36" spans="1:7" x14ac:dyDescent="0.25">
      <c r="A36" s="23" t="s">
        <v>23</v>
      </c>
      <c r="B36" s="78">
        <v>26085000</v>
      </c>
      <c r="C36" s="41">
        <v>9150672.9900000002</v>
      </c>
      <c r="D36" s="41">
        <f t="shared" si="6"/>
        <v>35235672.990000002</v>
      </c>
      <c r="E36" s="79">
        <v>32513581.670000002</v>
      </c>
      <c r="F36" s="79">
        <v>32513581.670000002</v>
      </c>
      <c r="G36" s="30">
        <f>+D36-E36</f>
        <v>2722091.3200000003</v>
      </c>
    </row>
    <row r="37" spans="1:7" x14ac:dyDescent="0.25">
      <c r="A37" s="23" t="s">
        <v>24</v>
      </c>
      <c r="B37" s="78">
        <v>1966000</v>
      </c>
      <c r="C37" s="41">
        <v>790000</v>
      </c>
      <c r="D37" s="41">
        <f t="shared" si="6"/>
        <v>2756000</v>
      </c>
      <c r="E37" s="79">
        <v>2443317.96</v>
      </c>
      <c r="F37" s="79">
        <v>2410917.96</v>
      </c>
      <c r="G37" s="30">
        <f t="shared" ref="G37:G44" si="8">+D37-E37</f>
        <v>312682.04000000004</v>
      </c>
    </row>
    <row r="38" spans="1:7" ht="24" x14ac:dyDescent="0.25">
      <c r="A38" s="23" t="s">
        <v>31</v>
      </c>
      <c r="B38" s="78">
        <v>19351000</v>
      </c>
      <c r="C38" s="41">
        <v>34745382.460000001</v>
      </c>
      <c r="D38" s="41">
        <f t="shared" si="6"/>
        <v>54096382.460000001</v>
      </c>
      <c r="E38" s="79">
        <v>51906981.18</v>
      </c>
      <c r="F38" s="79">
        <v>34672726.280000001</v>
      </c>
      <c r="G38" s="30">
        <f t="shared" si="8"/>
        <v>2189401.2800000012</v>
      </c>
    </row>
    <row r="39" spans="1:7" x14ac:dyDescent="0.25">
      <c r="A39" s="23" t="s">
        <v>32</v>
      </c>
      <c r="B39" s="78">
        <v>4950000</v>
      </c>
      <c r="C39" s="41">
        <v>985040.27</v>
      </c>
      <c r="D39" s="41">
        <f t="shared" si="6"/>
        <v>5935040.2699999996</v>
      </c>
      <c r="E39" s="79">
        <v>5402109.1299999999</v>
      </c>
      <c r="F39" s="79">
        <v>5402109.1299999999</v>
      </c>
      <c r="G39" s="30">
        <f t="shared" si="8"/>
        <v>532931.13999999966</v>
      </c>
    </row>
    <row r="40" spans="1:7" ht="24" x14ac:dyDescent="0.25">
      <c r="A40" s="23" t="s">
        <v>33</v>
      </c>
      <c r="B40" s="78">
        <v>44969000</v>
      </c>
      <c r="C40" s="41">
        <v>-12729670.09</v>
      </c>
      <c r="D40" s="41">
        <f t="shared" si="6"/>
        <v>32239329.91</v>
      </c>
      <c r="E40" s="79">
        <v>30712214.129999999</v>
      </c>
      <c r="F40" s="79">
        <v>29559332.5</v>
      </c>
      <c r="G40" s="30">
        <f t="shared" si="8"/>
        <v>1527115.7800000012</v>
      </c>
    </row>
    <row r="41" spans="1:7" x14ac:dyDescent="0.25">
      <c r="A41" s="23" t="s">
        <v>34</v>
      </c>
      <c r="B41" s="78">
        <v>7476000</v>
      </c>
      <c r="C41" s="41">
        <v>1769000</v>
      </c>
      <c r="D41" s="41">
        <f t="shared" si="6"/>
        <v>9245000</v>
      </c>
      <c r="E41" s="79">
        <v>7997278.6100000003</v>
      </c>
      <c r="F41" s="79">
        <v>7522806.8099999996</v>
      </c>
      <c r="G41" s="30">
        <f t="shared" si="8"/>
        <v>1247721.3899999997</v>
      </c>
    </row>
    <row r="42" spans="1:7" x14ac:dyDescent="0.25">
      <c r="A42" s="23" t="s">
        <v>35</v>
      </c>
      <c r="B42" s="78">
        <v>1419000</v>
      </c>
      <c r="C42" s="41">
        <v>116009</v>
      </c>
      <c r="D42" s="41">
        <f t="shared" si="6"/>
        <v>1535009</v>
      </c>
      <c r="E42" s="79">
        <v>784795.34</v>
      </c>
      <c r="F42" s="79">
        <v>783193.34</v>
      </c>
      <c r="G42" s="30">
        <f t="shared" si="8"/>
        <v>750213.66</v>
      </c>
    </row>
    <row r="43" spans="1:7" x14ac:dyDescent="0.25">
      <c r="A43" s="23" t="s">
        <v>36</v>
      </c>
      <c r="B43" s="78">
        <v>4540000</v>
      </c>
      <c r="C43" s="41">
        <v>2142842.41</v>
      </c>
      <c r="D43" s="41">
        <f t="shared" si="6"/>
        <v>6682842.4100000001</v>
      </c>
      <c r="E43" s="79">
        <v>6108313.5999999996</v>
      </c>
      <c r="F43" s="79">
        <v>6045477.7400000002</v>
      </c>
      <c r="G43" s="30">
        <f t="shared" si="8"/>
        <v>574528.81000000052</v>
      </c>
    </row>
    <row r="44" spans="1:7" x14ac:dyDescent="0.25">
      <c r="A44" s="23" t="s">
        <v>37</v>
      </c>
      <c r="B44" s="78">
        <v>2045000</v>
      </c>
      <c r="C44" s="41">
        <v>12505375.800000001</v>
      </c>
      <c r="D44" s="41">
        <f t="shared" si="6"/>
        <v>14550375.800000001</v>
      </c>
      <c r="E44" s="79">
        <v>13271141.630000001</v>
      </c>
      <c r="F44" s="79">
        <v>13271141.630000001</v>
      </c>
      <c r="G44" s="30">
        <f t="shared" si="8"/>
        <v>1279234.17</v>
      </c>
    </row>
    <row r="45" spans="1:7" x14ac:dyDescent="0.25">
      <c r="A45" s="25" t="s">
        <v>25</v>
      </c>
      <c r="B45" s="26">
        <f>SUM(B47:B55)</f>
        <v>52827526</v>
      </c>
      <c r="C45" s="62">
        <f t="shared" ref="C45:G45" si="9">SUM(C47:C55)</f>
        <v>15268058.84</v>
      </c>
      <c r="D45" s="62">
        <f>SUM(D47:D55)</f>
        <v>68095584.840000004</v>
      </c>
      <c r="E45" s="62">
        <f t="shared" si="9"/>
        <v>67532284.920000002</v>
      </c>
      <c r="F45" s="62">
        <f t="shared" si="9"/>
        <v>66940043.450000003</v>
      </c>
      <c r="G45" s="63">
        <f t="shared" si="9"/>
        <v>563299.92000000365</v>
      </c>
    </row>
    <row r="46" spans="1:7" ht="12" customHeight="1" x14ac:dyDescent="0.25">
      <c r="A46" s="23" t="s">
        <v>59</v>
      </c>
      <c r="B46" s="69"/>
      <c r="C46" s="62"/>
      <c r="D46" s="62"/>
      <c r="E46" s="62"/>
      <c r="F46" s="62"/>
      <c r="G46" s="63"/>
    </row>
    <row r="47" spans="1:7" x14ac:dyDescent="0.25">
      <c r="A47" s="23" t="s">
        <v>26</v>
      </c>
      <c r="B47" s="78">
        <v>43467526</v>
      </c>
      <c r="C47" s="79">
        <v>10317458.84</v>
      </c>
      <c r="D47" s="41">
        <f t="shared" ref="D47:D55" si="10">+B47+C47</f>
        <v>53784984.840000004</v>
      </c>
      <c r="E47" s="79">
        <v>53784984.43</v>
      </c>
      <c r="F47" s="79">
        <v>53498107.270000003</v>
      </c>
      <c r="G47" s="30">
        <f t="shared" ref="G47:G55" si="11">+D47-E47</f>
        <v>0.41000000387430191</v>
      </c>
    </row>
    <row r="48" spans="1:7" x14ac:dyDescent="0.25">
      <c r="A48" s="23" t="s">
        <v>67</v>
      </c>
      <c r="B48" s="78">
        <v>0</v>
      </c>
      <c r="C48" s="79">
        <v>0</v>
      </c>
      <c r="D48" s="41">
        <f t="shared" si="10"/>
        <v>0</v>
      </c>
      <c r="E48" s="79">
        <v>0</v>
      </c>
      <c r="F48" s="79">
        <v>0</v>
      </c>
      <c r="G48" s="30">
        <f t="shared" si="11"/>
        <v>0</v>
      </c>
    </row>
    <row r="49" spans="1:7" x14ac:dyDescent="0.25">
      <c r="A49" s="23" t="s">
        <v>68</v>
      </c>
      <c r="B49" s="78">
        <v>220000</v>
      </c>
      <c r="C49" s="97">
        <v>-220000</v>
      </c>
      <c r="D49" s="41">
        <f t="shared" si="10"/>
        <v>0</v>
      </c>
      <c r="E49" s="79">
        <v>0</v>
      </c>
      <c r="F49" s="79">
        <v>0</v>
      </c>
      <c r="G49" s="30">
        <f t="shared" si="11"/>
        <v>0</v>
      </c>
    </row>
    <row r="50" spans="1:7" x14ac:dyDescent="0.25">
      <c r="A50" s="23" t="s">
        <v>69</v>
      </c>
      <c r="B50" s="78">
        <v>9040000</v>
      </c>
      <c r="C50" s="79">
        <v>5170600</v>
      </c>
      <c r="D50" s="41">
        <f t="shared" si="10"/>
        <v>14210600</v>
      </c>
      <c r="E50" s="81">
        <v>13647300.49</v>
      </c>
      <c r="F50" s="103">
        <v>13341936.18</v>
      </c>
      <c r="G50" s="30">
        <f t="shared" si="11"/>
        <v>563299.50999999978</v>
      </c>
    </row>
    <row r="51" spans="1:7" x14ac:dyDescent="0.25">
      <c r="A51" s="23" t="s">
        <v>70</v>
      </c>
      <c r="B51" s="27">
        <v>0</v>
      </c>
      <c r="C51" s="41">
        <v>0</v>
      </c>
      <c r="D51" s="41">
        <f t="shared" si="10"/>
        <v>0</v>
      </c>
      <c r="E51" s="41">
        <v>0</v>
      </c>
      <c r="F51" s="41">
        <v>0</v>
      </c>
      <c r="G51" s="30">
        <f t="shared" si="11"/>
        <v>0</v>
      </c>
    </row>
    <row r="52" spans="1:7" ht="24" x14ac:dyDescent="0.25">
      <c r="A52" s="23" t="s">
        <v>71</v>
      </c>
      <c r="B52" s="27">
        <v>0</v>
      </c>
      <c r="C52" s="41">
        <v>0</v>
      </c>
      <c r="D52" s="41">
        <f t="shared" si="10"/>
        <v>0</v>
      </c>
      <c r="E52" s="41">
        <v>0</v>
      </c>
      <c r="F52" s="41">
        <v>0</v>
      </c>
      <c r="G52" s="30">
        <f t="shared" si="11"/>
        <v>0</v>
      </c>
    </row>
    <row r="53" spans="1:7" x14ac:dyDescent="0.25">
      <c r="A53" s="23" t="s">
        <v>72</v>
      </c>
      <c r="B53" s="27">
        <v>0</v>
      </c>
      <c r="C53" s="41">
        <v>0</v>
      </c>
      <c r="D53" s="41">
        <f t="shared" si="10"/>
        <v>0</v>
      </c>
      <c r="E53" s="41">
        <v>0</v>
      </c>
      <c r="F53" s="41">
        <v>0</v>
      </c>
      <c r="G53" s="30">
        <f t="shared" si="11"/>
        <v>0</v>
      </c>
    </row>
    <row r="54" spans="1:7" x14ac:dyDescent="0.25">
      <c r="A54" s="23" t="s">
        <v>73</v>
      </c>
      <c r="B54" s="27">
        <v>100000</v>
      </c>
      <c r="C54" s="41">
        <v>0</v>
      </c>
      <c r="D54" s="41">
        <f t="shared" si="10"/>
        <v>100000</v>
      </c>
      <c r="E54" s="41">
        <v>100000</v>
      </c>
      <c r="F54" s="41">
        <v>100000</v>
      </c>
      <c r="G54" s="30">
        <f t="shared" si="11"/>
        <v>0</v>
      </c>
    </row>
    <row r="55" spans="1:7" ht="15.75" thickBot="1" x14ac:dyDescent="0.3">
      <c r="A55" s="28" t="s">
        <v>74</v>
      </c>
      <c r="B55" s="64">
        <v>0</v>
      </c>
      <c r="C55" s="65">
        <v>0</v>
      </c>
      <c r="D55" s="70">
        <f t="shared" si="10"/>
        <v>0</v>
      </c>
      <c r="E55" s="65">
        <v>0</v>
      </c>
      <c r="F55" s="65">
        <v>0</v>
      </c>
      <c r="G55" s="72">
        <f t="shared" si="11"/>
        <v>0</v>
      </c>
    </row>
    <row r="56" spans="1:7" x14ac:dyDescent="0.25">
      <c r="A56" s="2"/>
      <c r="B56" s="3"/>
      <c r="C56" s="3"/>
      <c r="D56" s="3"/>
      <c r="E56" s="3"/>
      <c r="F56" s="3"/>
      <c r="G56" s="8" t="s">
        <v>79</v>
      </c>
    </row>
    <row r="57" spans="1:7" x14ac:dyDescent="0.25">
      <c r="A57" s="2"/>
      <c r="B57" s="3"/>
      <c r="C57" s="3"/>
      <c r="D57" s="3"/>
      <c r="E57" s="3"/>
      <c r="F57" s="3"/>
      <c r="G57" s="8"/>
    </row>
    <row r="58" spans="1:7" x14ac:dyDescent="0.25">
      <c r="A58" s="2"/>
      <c r="B58" s="3"/>
      <c r="C58" s="3"/>
      <c r="D58" s="3"/>
      <c r="E58" s="3"/>
      <c r="F58" s="3"/>
      <c r="G58" s="8"/>
    </row>
    <row r="59" spans="1:7" x14ac:dyDescent="0.25">
      <c r="A59" s="2"/>
      <c r="B59" s="3"/>
      <c r="C59" s="3"/>
      <c r="D59" s="3"/>
      <c r="E59" s="3"/>
      <c r="F59" s="3"/>
      <c r="G59" s="8"/>
    </row>
    <row r="60" spans="1:7" x14ac:dyDescent="0.25">
      <c r="A60" s="2"/>
      <c r="B60" s="3"/>
      <c r="C60" s="3"/>
      <c r="D60" s="3"/>
      <c r="E60" s="3"/>
      <c r="F60" s="3"/>
      <c r="G60" s="8"/>
    </row>
    <row r="61" spans="1:7" x14ac:dyDescent="0.25">
      <c r="A61" s="2"/>
      <c r="B61" s="3"/>
      <c r="C61" s="3"/>
      <c r="D61" s="3"/>
      <c r="E61" s="3"/>
      <c r="F61" s="3"/>
      <c r="G61" s="8"/>
    </row>
    <row r="62" spans="1:7" x14ac:dyDescent="0.25">
      <c r="A62" s="2"/>
      <c r="B62" s="3"/>
      <c r="C62" s="3"/>
      <c r="D62" s="3"/>
      <c r="E62" s="3"/>
      <c r="F62" s="3"/>
      <c r="G62" s="8"/>
    </row>
    <row r="63" spans="1:7" x14ac:dyDescent="0.25">
      <c r="A63" s="2"/>
      <c r="B63" s="3"/>
      <c r="C63" s="3"/>
      <c r="D63" s="3"/>
      <c r="E63" s="3"/>
      <c r="F63" s="3"/>
      <c r="G63" s="8"/>
    </row>
    <row r="64" spans="1:7" x14ac:dyDescent="0.25">
      <c r="A64" s="2"/>
      <c r="B64" s="3"/>
      <c r="C64" s="3"/>
      <c r="D64" s="3"/>
      <c r="E64" s="3"/>
      <c r="F64" s="3"/>
      <c r="G64" s="8"/>
    </row>
    <row r="65" spans="1:7" x14ac:dyDescent="0.25">
      <c r="A65" s="2"/>
      <c r="B65" s="3"/>
      <c r="C65" s="3"/>
      <c r="D65" s="3"/>
      <c r="E65" s="3"/>
      <c r="F65" s="3"/>
      <c r="G65" s="8"/>
    </row>
    <row r="66" spans="1:7" x14ac:dyDescent="0.25">
      <c r="A66" s="2"/>
      <c r="B66" s="3"/>
      <c r="C66" s="3"/>
      <c r="D66" s="3"/>
      <c r="E66" s="3"/>
      <c r="F66" s="3"/>
      <c r="G66" s="8"/>
    </row>
    <row r="67" spans="1:7" x14ac:dyDescent="0.25">
      <c r="A67" s="2"/>
      <c r="B67" s="3"/>
      <c r="C67" s="3"/>
      <c r="D67" s="3"/>
      <c r="E67" s="3"/>
      <c r="F67" s="3"/>
      <c r="G67" s="8"/>
    </row>
    <row r="68" spans="1:7" x14ac:dyDescent="0.25">
      <c r="A68" s="2"/>
      <c r="B68" s="3"/>
      <c r="C68" s="3"/>
      <c r="D68" s="3"/>
      <c r="E68" s="3"/>
      <c r="F68" s="3"/>
      <c r="G68" s="8"/>
    </row>
    <row r="69" spans="1:7" x14ac:dyDescent="0.25">
      <c r="A69" s="2"/>
      <c r="B69" s="3"/>
      <c r="C69" s="3"/>
      <c r="D69" s="3"/>
      <c r="E69" s="3"/>
      <c r="F69" s="3"/>
      <c r="G69" s="8"/>
    </row>
    <row r="70" spans="1:7" x14ac:dyDescent="0.25">
      <c r="A70" s="2"/>
      <c r="B70" s="3"/>
      <c r="C70" s="3"/>
      <c r="D70" s="3"/>
      <c r="E70" s="3"/>
      <c r="F70" s="3"/>
      <c r="G70" s="8"/>
    </row>
    <row r="71" spans="1:7" x14ac:dyDescent="0.25">
      <c r="A71" s="2"/>
      <c r="B71" s="3"/>
      <c r="C71" s="3"/>
      <c r="D71" s="3"/>
      <c r="E71" s="3"/>
      <c r="F71" s="3"/>
      <c r="G71" s="8"/>
    </row>
    <row r="72" spans="1:7" x14ac:dyDescent="0.25">
      <c r="A72" s="2"/>
      <c r="B72" s="3"/>
      <c r="C72" s="3"/>
      <c r="D72" s="3"/>
      <c r="E72" s="3"/>
      <c r="F72" s="3"/>
      <c r="G72" s="8"/>
    </row>
    <row r="73" spans="1:7" ht="15.75" x14ac:dyDescent="0.25">
      <c r="A73" s="106" t="s">
        <v>0</v>
      </c>
      <c r="B73" s="106"/>
      <c r="C73" s="106"/>
      <c r="D73" s="106"/>
      <c r="E73" s="106"/>
      <c r="F73" s="106"/>
      <c r="G73" s="106"/>
    </row>
    <row r="74" spans="1:7" ht="15.75" x14ac:dyDescent="0.25">
      <c r="A74" s="106" t="s">
        <v>1</v>
      </c>
      <c r="B74" s="106"/>
      <c r="C74" s="106"/>
      <c r="D74" s="106"/>
      <c r="E74" s="106"/>
      <c r="F74" s="106"/>
      <c r="G74" s="106"/>
    </row>
    <row r="75" spans="1:7" x14ac:dyDescent="0.25">
      <c r="A75" s="110" t="s">
        <v>92</v>
      </c>
      <c r="B75" s="110"/>
      <c r="C75" s="110"/>
      <c r="D75" s="110"/>
      <c r="E75" s="110"/>
      <c r="F75" s="110"/>
      <c r="G75" s="110"/>
    </row>
    <row r="76" spans="1:7" ht="15" customHeight="1" x14ac:dyDescent="0.25">
      <c r="A76" s="105" t="s">
        <v>93</v>
      </c>
      <c r="B76" s="105"/>
      <c r="C76" s="105"/>
      <c r="D76" s="105"/>
      <c r="E76" s="105"/>
      <c r="F76" s="105"/>
      <c r="G76" s="105"/>
    </row>
    <row r="77" spans="1:7" ht="15.75" thickBot="1" x14ac:dyDescent="0.3">
      <c r="A77" s="7"/>
      <c r="B77" s="6"/>
      <c r="C77" s="6"/>
      <c r="D77" s="6"/>
      <c r="E77" s="6"/>
      <c r="F77" s="6"/>
      <c r="G77" s="6"/>
    </row>
    <row r="78" spans="1:7" x14ac:dyDescent="0.25">
      <c r="A78" s="108" t="s">
        <v>4</v>
      </c>
      <c r="B78" s="107" t="s">
        <v>3</v>
      </c>
      <c r="C78" s="107"/>
      <c r="D78" s="107"/>
      <c r="E78" s="107"/>
      <c r="F78" s="107"/>
      <c r="G78" s="111" t="s">
        <v>9</v>
      </c>
    </row>
    <row r="79" spans="1:7" ht="24" x14ac:dyDescent="0.25">
      <c r="A79" s="109"/>
      <c r="B79" s="17" t="s">
        <v>5</v>
      </c>
      <c r="C79" s="17" t="s">
        <v>75</v>
      </c>
      <c r="D79" s="18" t="s">
        <v>6</v>
      </c>
      <c r="E79" s="18" t="s">
        <v>7</v>
      </c>
      <c r="F79" s="18" t="s">
        <v>8</v>
      </c>
      <c r="G79" s="112"/>
    </row>
    <row r="80" spans="1:7" ht="24" x14ac:dyDescent="0.25">
      <c r="A80" s="22" t="s">
        <v>88</v>
      </c>
      <c r="B80" s="61">
        <f t="shared" ref="B80:G80" si="12">SUM(B81:B89)</f>
        <v>17055849.280000001</v>
      </c>
      <c r="C80" s="62">
        <f t="shared" si="12"/>
        <v>17061475.879999999</v>
      </c>
      <c r="D80" s="62">
        <f>SUM(D81:D89)</f>
        <v>34117325.160000004</v>
      </c>
      <c r="E80" s="62">
        <f t="shared" si="12"/>
        <v>32649790.48</v>
      </c>
      <c r="F80" s="62">
        <f>SUM(F81:F89)</f>
        <v>29853572.57</v>
      </c>
      <c r="G80" s="63">
        <f t="shared" si="12"/>
        <v>1467534.6799999997</v>
      </c>
    </row>
    <row r="81" spans="1:7" x14ac:dyDescent="0.25">
      <c r="A81" s="23" t="s">
        <v>27</v>
      </c>
      <c r="B81" s="78">
        <v>3486000</v>
      </c>
      <c r="C81" s="79">
        <v>3825684.43</v>
      </c>
      <c r="D81" s="41">
        <f t="shared" ref="D81:D113" si="13">+B81+C81</f>
        <v>7311684.4299999997</v>
      </c>
      <c r="E81" s="79">
        <v>6782254.5099999998</v>
      </c>
      <c r="F81" s="79">
        <v>4579841.32</v>
      </c>
      <c r="G81" s="73">
        <f t="shared" ref="G81:G114" si="14">+D81-E81</f>
        <v>529429.91999999993</v>
      </c>
    </row>
    <row r="82" spans="1:7" x14ac:dyDescent="0.25">
      <c r="A82" s="23" t="s">
        <v>28</v>
      </c>
      <c r="B82" s="78">
        <v>1220000</v>
      </c>
      <c r="C82" s="87">
        <v>-170000</v>
      </c>
      <c r="D82" s="41">
        <f t="shared" si="13"/>
        <v>1050000</v>
      </c>
      <c r="E82" s="79">
        <v>966221.66</v>
      </c>
      <c r="F82" s="79">
        <v>642437.72</v>
      </c>
      <c r="G82" s="73">
        <f t="shared" si="14"/>
        <v>83778.339999999967</v>
      </c>
    </row>
    <row r="83" spans="1:7" x14ac:dyDescent="0.25">
      <c r="A83" s="23" t="s">
        <v>60</v>
      </c>
      <c r="B83" s="78">
        <v>35000</v>
      </c>
      <c r="C83" s="97">
        <v>-35000</v>
      </c>
      <c r="D83" s="41">
        <f t="shared" si="13"/>
        <v>0</v>
      </c>
      <c r="E83" s="79">
        <v>0</v>
      </c>
      <c r="F83" s="79">
        <v>0</v>
      </c>
      <c r="G83" s="73">
        <f>+D83-E83</f>
        <v>0</v>
      </c>
    </row>
    <row r="84" spans="1:7" x14ac:dyDescent="0.25">
      <c r="A84" s="23" t="s">
        <v>61</v>
      </c>
      <c r="B84" s="78">
        <v>4803849.28</v>
      </c>
      <c r="C84" s="79">
        <v>7994669.2400000002</v>
      </c>
      <c r="D84" s="41">
        <f t="shared" si="13"/>
        <v>12798518.52</v>
      </c>
      <c r="E84" s="79">
        <v>12599267.17</v>
      </c>
      <c r="F84" s="79">
        <v>12585821</v>
      </c>
      <c r="G84" s="73">
        <f t="shared" si="14"/>
        <v>199251.34999999963</v>
      </c>
    </row>
    <row r="85" spans="1:7" x14ac:dyDescent="0.25">
      <c r="A85" s="29" t="s">
        <v>62</v>
      </c>
      <c r="B85" s="27">
        <v>0</v>
      </c>
      <c r="C85" s="41">
        <v>0</v>
      </c>
      <c r="D85" s="41">
        <f t="shared" si="13"/>
        <v>0</v>
      </c>
      <c r="E85" s="41">
        <v>0</v>
      </c>
      <c r="F85" s="41">
        <v>0</v>
      </c>
      <c r="G85" s="73">
        <f t="shared" si="14"/>
        <v>0</v>
      </c>
    </row>
    <row r="86" spans="1:7" ht="14.25" customHeight="1" x14ac:dyDescent="0.25">
      <c r="A86" s="23" t="s">
        <v>82</v>
      </c>
      <c r="B86" s="78">
        <v>3711000</v>
      </c>
      <c r="C86" s="79">
        <v>5060138.53</v>
      </c>
      <c r="D86" s="41">
        <f t="shared" si="13"/>
        <v>8771138.5300000012</v>
      </c>
      <c r="E86" s="79">
        <v>8759488.9600000009</v>
      </c>
      <c r="F86" s="79">
        <v>8759488.9499999993</v>
      </c>
      <c r="G86" s="73">
        <f t="shared" si="14"/>
        <v>11649.570000000298</v>
      </c>
    </row>
    <row r="87" spans="1:7" x14ac:dyDescent="0.25">
      <c r="A87" s="29" t="s">
        <v>64</v>
      </c>
      <c r="B87" s="27">
        <v>0</v>
      </c>
      <c r="C87" s="41">
        <v>0</v>
      </c>
      <c r="D87" s="41">
        <f t="shared" si="13"/>
        <v>0</v>
      </c>
      <c r="E87" s="41">
        <v>0</v>
      </c>
      <c r="F87" s="41">
        <v>0</v>
      </c>
      <c r="G87" s="73">
        <f t="shared" si="14"/>
        <v>0</v>
      </c>
    </row>
    <row r="88" spans="1:7" x14ac:dyDescent="0.25">
      <c r="A88" s="23" t="s">
        <v>65</v>
      </c>
      <c r="B88" s="78">
        <v>0</v>
      </c>
      <c r="C88" s="79">
        <v>0</v>
      </c>
      <c r="D88" s="41">
        <f t="shared" si="13"/>
        <v>0</v>
      </c>
      <c r="E88" s="79">
        <v>0</v>
      </c>
      <c r="F88" s="79">
        <v>0</v>
      </c>
      <c r="G88" s="73">
        <f t="shared" si="14"/>
        <v>0</v>
      </c>
    </row>
    <row r="89" spans="1:7" x14ac:dyDescent="0.25">
      <c r="A89" s="23" t="s">
        <v>66</v>
      </c>
      <c r="B89" s="78">
        <v>3800000</v>
      </c>
      <c r="C89" s="79">
        <v>385983.68</v>
      </c>
      <c r="D89" s="41">
        <f t="shared" si="13"/>
        <v>4185983.68</v>
      </c>
      <c r="E89" s="79">
        <v>3542558.18</v>
      </c>
      <c r="F89" s="79">
        <v>3285983.58</v>
      </c>
      <c r="G89" s="73">
        <f t="shared" si="14"/>
        <v>643425.5</v>
      </c>
    </row>
    <row r="90" spans="1:7" ht="12" customHeight="1" x14ac:dyDescent="0.25">
      <c r="A90" s="25" t="s">
        <v>89</v>
      </c>
      <c r="B90" s="62">
        <f t="shared" ref="B90:F90" si="15">+B91+B92</f>
        <v>107291161.76000001</v>
      </c>
      <c r="C90" s="62">
        <f t="shared" si="15"/>
        <v>89406314.579999998</v>
      </c>
      <c r="D90" s="62">
        <f t="shared" si="15"/>
        <v>196697476.34</v>
      </c>
      <c r="E90" s="62">
        <f t="shared" si="15"/>
        <v>196082878.50999999</v>
      </c>
      <c r="F90" s="62">
        <f t="shared" si="15"/>
        <v>174920838.95999998</v>
      </c>
      <c r="G90" s="63">
        <f>+G91+G92</f>
        <v>614597.83000001311</v>
      </c>
    </row>
    <row r="91" spans="1:7" x14ac:dyDescent="0.25">
      <c r="A91" s="23" t="s">
        <v>38</v>
      </c>
      <c r="B91" s="78">
        <v>56113247.420000002</v>
      </c>
      <c r="C91" s="79">
        <v>70496816.709999993</v>
      </c>
      <c r="D91" s="41">
        <f t="shared" si="13"/>
        <v>126610064.13</v>
      </c>
      <c r="E91" s="41">
        <v>126263004.52</v>
      </c>
      <c r="F91" s="41">
        <v>120226682.95999999</v>
      </c>
      <c r="G91" s="73">
        <f t="shared" si="14"/>
        <v>347059.6099999994</v>
      </c>
    </row>
    <row r="92" spans="1:7" x14ac:dyDescent="0.25">
      <c r="A92" s="23" t="s">
        <v>39</v>
      </c>
      <c r="B92" s="78">
        <v>51177914.340000004</v>
      </c>
      <c r="C92" s="79">
        <v>18909497.870000001</v>
      </c>
      <c r="D92" s="41">
        <f t="shared" si="13"/>
        <v>70087412.210000008</v>
      </c>
      <c r="E92" s="41">
        <v>69819873.989999995</v>
      </c>
      <c r="F92" s="41">
        <v>54694156</v>
      </c>
      <c r="G92" s="73">
        <f t="shared" si="14"/>
        <v>267538.22000001371</v>
      </c>
    </row>
    <row r="93" spans="1:7" x14ac:dyDescent="0.25">
      <c r="A93" s="23" t="s">
        <v>40</v>
      </c>
      <c r="B93" s="27">
        <v>0</v>
      </c>
      <c r="C93" s="41">
        <v>0</v>
      </c>
      <c r="D93" s="41">
        <f t="shared" si="13"/>
        <v>0</v>
      </c>
      <c r="E93" s="41">
        <v>0</v>
      </c>
      <c r="F93" s="41">
        <v>0</v>
      </c>
      <c r="G93" s="73">
        <f t="shared" si="14"/>
        <v>0</v>
      </c>
    </row>
    <row r="94" spans="1:7" x14ac:dyDescent="0.25">
      <c r="A94" s="25" t="s">
        <v>41</v>
      </c>
      <c r="B94" s="26">
        <f>+B102</f>
        <v>0</v>
      </c>
      <c r="C94" s="62">
        <f>+C102</f>
        <v>0</v>
      </c>
      <c r="D94" s="62">
        <f>+D102</f>
        <v>0</v>
      </c>
      <c r="E94" s="62">
        <f t="shared" ref="E94:F94" si="16">+E102</f>
        <v>0</v>
      </c>
      <c r="F94" s="62">
        <f t="shared" si="16"/>
        <v>0</v>
      </c>
      <c r="G94" s="74">
        <f>+D94-E94</f>
        <v>0</v>
      </c>
    </row>
    <row r="95" spans="1:7" x14ac:dyDescent="0.25">
      <c r="A95" s="23" t="s">
        <v>76</v>
      </c>
      <c r="B95" s="27">
        <v>0</v>
      </c>
      <c r="C95" s="41">
        <v>0</v>
      </c>
      <c r="D95" s="41">
        <f t="shared" si="13"/>
        <v>0</v>
      </c>
      <c r="E95" s="41">
        <v>0</v>
      </c>
      <c r="F95" s="41">
        <v>0</v>
      </c>
      <c r="G95" s="73">
        <f t="shared" si="14"/>
        <v>0</v>
      </c>
    </row>
    <row r="96" spans="1:7" x14ac:dyDescent="0.25">
      <c r="A96" s="23" t="s">
        <v>43</v>
      </c>
      <c r="B96" s="27">
        <v>0</v>
      </c>
      <c r="C96" s="41">
        <v>0</v>
      </c>
      <c r="D96" s="41">
        <f t="shared" si="13"/>
        <v>0</v>
      </c>
      <c r="E96" s="41">
        <v>0</v>
      </c>
      <c r="F96" s="41">
        <v>0</v>
      </c>
      <c r="G96" s="73">
        <f t="shared" si="14"/>
        <v>0</v>
      </c>
    </row>
    <row r="97" spans="1:7" x14ac:dyDescent="0.25">
      <c r="A97" s="23" t="s">
        <v>44</v>
      </c>
      <c r="B97" s="27">
        <v>0</v>
      </c>
      <c r="C97" s="41">
        <v>0</v>
      </c>
      <c r="D97" s="41">
        <f t="shared" si="13"/>
        <v>0</v>
      </c>
      <c r="E97" s="41">
        <v>0</v>
      </c>
      <c r="F97" s="41">
        <v>0</v>
      </c>
      <c r="G97" s="73">
        <f t="shared" si="14"/>
        <v>0</v>
      </c>
    </row>
    <row r="98" spans="1:7" x14ac:dyDescent="0.25">
      <c r="A98" s="23" t="s">
        <v>45</v>
      </c>
      <c r="B98" s="27">
        <v>0</v>
      </c>
      <c r="C98" s="41">
        <v>0</v>
      </c>
      <c r="D98" s="41">
        <f t="shared" si="13"/>
        <v>0</v>
      </c>
      <c r="E98" s="41">
        <v>0</v>
      </c>
      <c r="F98" s="41">
        <v>0</v>
      </c>
      <c r="G98" s="73">
        <f t="shared" si="14"/>
        <v>0</v>
      </c>
    </row>
    <row r="99" spans="1:7" ht="13.5" customHeight="1" x14ac:dyDescent="0.25">
      <c r="A99" s="23" t="s">
        <v>46</v>
      </c>
      <c r="B99" s="27">
        <v>0</v>
      </c>
      <c r="C99" s="41">
        <v>0</v>
      </c>
      <c r="D99" s="41">
        <f t="shared" si="13"/>
        <v>0</v>
      </c>
      <c r="E99" s="41">
        <v>0</v>
      </c>
      <c r="F99" s="41">
        <v>0</v>
      </c>
      <c r="G99" s="73">
        <f t="shared" si="14"/>
        <v>0</v>
      </c>
    </row>
    <row r="100" spans="1:7" ht="24" x14ac:dyDescent="0.25">
      <c r="A100" s="23" t="s">
        <v>47</v>
      </c>
      <c r="B100" s="27">
        <v>0</v>
      </c>
      <c r="C100" s="41">
        <v>0</v>
      </c>
      <c r="D100" s="41">
        <f t="shared" si="13"/>
        <v>0</v>
      </c>
      <c r="E100" s="41">
        <v>0</v>
      </c>
      <c r="F100" s="41">
        <v>0</v>
      </c>
      <c r="G100" s="73">
        <f t="shared" si="14"/>
        <v>0</v>
      </c>
    </row>
    <row r="101" spans="1:7" x14ac:dyDescent="0.25">
      <c r="A101" s="23" t="s">
        <v>48</v>
      </c>
      <c r="B101" s="27">
        <v>0</v>
      </c>
      <c r="C101" s="41">
        <v>0</v>
      </c>
      <c r="D101" s="41">
        <f t="shared" si="13"/>
        <v>0</v>
      </c>
      <c r="E101" s="41">
        <v>0</v>
      </c>
      <c r="F101" s="41">
        <v>0</v>
      </c>
      <c r="G101" s="73">
        <f t="shared" si="14"/>
        <v>0</v>
      </c>
    </row>
    <row r="102" spans="1:7" ht="24" x14ac:dyDescent="0.25">
      <c r="A102" s="23" t="s">
        <v>42</v>
      </c>
      <c r="B102" s="27">
        <v>0</v>
      </c>
      <c r="C102" s="41">
        <v>0</v>
      </c>
      <c r="D102" s="41">
        <f t="shared" si="13"/>
        <v>0</v>
      </c>
      <c r="E102" s="41">
        <v>0</v>
      </c>
      <c r="F102" s="41">
        <v>0</v>
      </c>
      <c r="G102" s="73">
        <f t="shared" si="14"/>
        <v>0</v>
      </c>
    </row>
    <row r="103" spans="1:7" x14ac:dyDescent="0.25">
      <c r="A103" s="25" t="s">
        <v>90</v>
      </c>
      <c r="B103" s="26">
        <f>+B106</f>
        <v>1500000</v>
      </c>
      <c r="C103" s="62">
        <f>+C106</f>
        <v>0</v>
      </c>
      <c r="D103" s="62">
        <f>+D106</f>
        <v>1500000</v>
      </c>
      <c r="E103" s="62">
        <f t="shared" ref="E103:F103" si="17">+E106</f>
        <v>0</v>
      </c>
      <c r="F103" s="62">
        <f t="shared" si="17"/>
        <v>0</v>
      </c>
      <c r="G103" s="63">
        <f>+G106</f>
        <v>1500000</v>
      </c>
    </row>
    <row r="104" spans="1:7" x14ac:dyDescent="0.25">
      <c r="A104" s="23" t="s">
        <v>50</v>
      </c>
      <c r="B104" s="24">
        <v>0</v>
      </c>
      <c r="C104" s="43">
        <v>0</v>
      </c>
      <c r="D104" s="41">
        <f t="shared" si="13"/>
        <v>0</v>
      </c>
      <c r="E104" s="43">
        <v>0</v>
      </c>
      <c r="F104" s="43">
        <v>0</v>
      </c>
      <c r="G104" s="73">
        <f t="shared" si="14"/>
        <v>0</v>
      </c>
    </row>
    <row r="105" spans="1:7" x14ac:dyDescent="0.25">
      <c r="A105" s="23" t="s">
        <v>51</v>
      </c>
      <c r="B105" s="24">
        <v>0</v>
      </c>
      <c r="C105" s="41">
        <v>0</v>
      </c>
      <c r="D105" s="41">
        <f t="shared" si="13"/>
        <v>0</v>
      </c>
      <c r="E105" s="41">
        <v>0</v>
      </c>
      <c r="F105" s="41">
        <v>0</v>
      </c>
      <c r="G105" s="73">
        <f t="shared" si="14"/>
        <v>0</v>
      </c>
    </row>
    <row r="106" spans="1:7" x14ac:dyDescent="0.25">
      <c r="A106" s="23" t="s">
        <v>49</v>
      </c>
      <c r="B106" s="27">
        <v>1500000</v>
      </c>
      <c r="C106" s="41">
        <v>0</v>
      </c>
      <c r="D106" s="41">
        <f t="shared" si="13"/>
        <v>1500000</v>
      </c>
      <c r="E106" s="41">
        <v>0</v>
      </c>
      <c r="F106" s="41">
        <v>0</v>
      </c>
      <c r="G106" s="73">
        <f t="shared" si="14"/>
        <v>1500000</v>
      </c>
    </row>
    <row r="107" spans="1:7" x14ac:dyDescent="0.25">
      <c r="A107" s="25" t="s">
        <v>91</v>
      </c>
      <c r="B107" s="26">
        <f>+B108+B109</f>
        <v>0</v>
      </c>
      <c r="C107" s="62">
        <f>SUM(C108:C114)</f>
        <v>0</v>
      </c>
      <c r="D107" s="62">
        <f>SUM(D108:D114)</f>
        <v>0</v>
      </c>
      <c r="E107" s="62">
        <f>SUM(E108:E114)</f>
        <v>0</v>
      </c>
      <c r="F107" s="62">
        <f>SUM(F108:F114)</f>
        <v>0</v>
      </c>
      <c r="G107" s="63">
        <f>SUM(G108:G114)</f>
        <v>0</v>
      </c>
    </row>
    <row r="108" spans="1:7" x14ac:dyDescent="0.25">
      <c r="A108" s="23" t="s">
        <v>52</v>
      </c>
      <c r="B108" s="27">
        <v>0</v>
      </c>
      <c r="C108" s="41">
        <v>0</v>
      </c>
      <c r="D108" s="41">
        <f t="shared" si="13"/>
        <v>0</v>
      </c>
      <c r="E108" s="41">
        <v>0</v>
      </c>
      <c r="F108" s="41">
        <v>0</v>
      </c>
      <c r="G108" s="73">
        <f t="shared" si="14"/>
        <v>0</v>
      </c>
    </row>
    <row r="109" spans="1:7" x14ac:dyDescent="0.25">
      <c r="A109" s="23" t="s">
        <v>53</v>
      </c>
      <c r="B109" s="27">
        <v>0</v>
      </c>
      <c r="C109" s="41">
        <v>0</v>
      </c>
      <c r="D109" s="41">
        <f t="shared" si="13"/>
        <v>0</v>
      </c>
      <c r="E109" s="41">
        <v>0</v>
      </c>
      <c r="F109" s="41">
        <v>0</v>
      </c>
      <c r="G109" s="73">
        <f t="shared" si="14"/>
        <v>0</v>
      </c>
    </row>
    <row r="110" spans="1:7" x14ac:dyDescent="0.25">
      <c r="A110" s="23" t="s">
        <v>55</v>
      </c>
      <c r="B110" s="27">
        <v>0</v>
      </c>
      <c r="C110" s="41">
        <v>0</v>
      </c>
      <c r="D110" s="41">
        <f t="shared" si="13"/>
        <v>0</v>
      </c>
      <c r="E110" s="41">
        <v>0</v>
      </c>
      <c r="F110" s="41">
        <v>0</v>
      </c>
      <c r="G110" s="73">
        <f t="shared" si="14"/>
        <v>0</v>
      </c>
    </row>
    <row r="111" spans="1:7" x14ac:dyDescent="0.25">
      <c r="A111" s="23" t="s">
        <v>54</v>
      </c>
      <c r="B111" s="27">
        <v>0</v>
      </c>
      <c r="C111" s="41">
        <v>0</v>
      </c>
      <c r="D111" s="41">
        <f t="shared" si="13"/>
        <v>0</v>
      </c>
      <c r="E111" s="41">
        <v>0</v>
      </c>
      <c r="F111" s="41">
        <v>0</v>
      </c>
      <c r="G111" s="73">
        <f t="shared" si="14"/>
        <v>0</v>
      </c>
    </row>
    <row r="112" spans="1:7" x14ac:dyDescent="0.25">
      <c r="A112" s="23" t="s">
        <v>56</v>
      </c>
      <c r="B112" s="27">
        <v>0</v>
      </c>
      <c r="C112" s="41">
        <v>0</v>
      </c>
      <c r="D112" s="41">
        <f t="shared" si="13"/>
        <v>0</v>
      </c>
      <c r="E112" s="41">
        <v>0</v>
      </c>
      <c r="F112" s="41">
        <v>0</v>
      </c>
      <c r="G112" s="73">
        <f t="shared" si="14"/>
        <v>0</v>
      </c>
    </row>
    <row r="113" spans="1:7" ht="16.7" customHeight="1" x14ac:dyDescent="0.25">
      <c r="A113" s="23" t="s">
        <v>57</v>
      </c>
      <c r="B113" s="27">
        <v>0</v>
      </c>
      <c r="C113" s="41">
        <v>0</v>
      </c>
      <c r="D113" s="41">
        <f t="shared" si="13"/>
        <v>0</v>
      </c>
      <c r="E113" s="41">
        <v>0</v>
      </c>
      <c r="F113" s="41">
        <v>0</v>
      </c>
      <c r="G113" s="73">
        <f t="shared" si="14"/>
        <v>0</v>
      </c>
    </row>
    <row r="114" spans="1:7" ht="15.75" thickBot="1" x14ac:dyDescent="0.3">
      <c r="A114" s="28" t="s">
        <v>58</v>
      </c>
      <c r="B114" s="64">
        <v>0</v>
      </c>
      <c r="C114" s="65">
        <v>0</v>
      </c>
      <c r="D114" s="65">
        <v>0</v>
      </c>
      <c r="E114" s="65">
        <v>0</v>
      </c>
      <c r="F114" s="65">
        <v>0</v>
      </c>
      <c r="G114" s="72">
        <f t="shared" si="14"/>
        <v>0</v>
      </c>
    </row>
    <row r="115" spans="1:7" x14ac:dyDescent="0.25">
      <c r="A115" s="13"/>
      <c r="B115" s="4"/>
      <c r="C115" s="4"/>
      <c r="D115" s="4"/>
      <c r="E115" s="5"/>
      <c r="F115" s="5"/>
    </row>
    <row r="117" spans="1:7" ht="15" customHeight="1" x14ac:dyDescent="0.25">
      <c r="E117" s="71"/>
    </row>
    <row r="118" spans="1:7" x14ac:dyDescent="0.25">
      <c r="E118" s="71"/>
    </row>
    <row r="119" spans="1:7" ht="15" customHeight="1" x14ac:dyDescent="0.25"/>
    <row r="120" spans="1:7" ht="15" customHeight="1" x14ac:dyDescent="0.25"/>
    <row r="121" spans="1:7" ht="15" customHeight="1" x14ac:dyDescent="0.25"/>
    <row r="122" spans="1:7" ht="15" customHeight="1" x14ac:dyDescent="0.25"/>
    <row r="123" spans="1:7" ht="15" customHeight="1" x14ac:dyDescent="0.25"/>
    <row r="124" spans="1:7" ht="15" customHeight="1" x14ac:dyDescent="0.25">
      <c r="G124" s="11" t="s">
        <v>80</v>
      </c>
    </row>
    <row r="125" spans="1:7" ht="15" customHeight="1" x14ac:dyDescent="0.25"/>
    <row r="126" spans="1:7" ht="15" customHeight="1" x14ac:dyDescent="0.25"/>
    <row r="127" spans="1:7" ht="15" customHeight="1" x14ac:dyDescent="0.25"/>
    <row r="128" spans="1:7" ht="15" customHeight="1" x14ac:dyDescent="0.25"/>
    <row r="129" spans="1:7" ht="15" customHeight="1" x14ac:dyDescent="0.25"/>
    <row r="130" spans="1:7" ht="15" customHeight="1" x14ac:dyDescent="0.25"/>
    <row r="131" spans="1:7" ht="15" customHeight="1" x14ac:dyDescent="0.25"/>
    <row r="132" spans="1:7" ht="15" customHeight="1" x14ac:dyDescent="0.25"/>
    <row r="133" spans="1:7" ht="15" customHeight="1" x14ac:dyDescent="0.25"/>
    <row r="134" spans="1:7" ht="15" customHeight="1" x14ac:dyDescent="0.25"/>
    <row r="135" spans="1:7" ht="15" customHeight="1" x14ac:dyDescent="0.25"/>
    <row r="136" spans="1:7" ht="15" customHeight="1" x14ac:dyDescent="0.25"/>
    <row r="137" spans="1:7" ht="15" customHeight="1" x14ac:dyDescent="0.25"/>
    <row r="138" spans="1:7" ht="15" customHeight="1" x14ac:dyDescent="0.25"/>
    <row r="139" spans="1:7" ht="15" customHeight="1" x14ac:dyDescent="0.25"/>
    <row r="141" spans="1:7" x14ac:dyDescent="0.25">
      <c r="F141" s="10"/>
    </row>
    <row r="142" spans="1:7" ht="15" customHeight="1" x14ac:dyDescent="0.25">
      <c r="A142" s="106" t="s">
        <v>0</v>
      </c>
      <c r="B142" s="106"/>
      <c r="C142" s="106"/>
      <c r="D142" s="106"/>
      <c r="E142" s="106"/>
      <c r="F142" s="106"/>
      <c r="G142" s="106"/>
    </row>
    <row r="143" spans="1:7" ht="15" customHeight="1" x14ac:dyDescent="0.25">
      <c r="A143" s="106" t="s">
        <v>1</v>
      </c>
      <c r="B143" s="106"/>
      <c r="C143" s="106"/>
      <c r="D143" s="106"/>
      <c r="E143" s="106"/>
      <c r="F143" s="106"/>
      <c r="G143" s="106"/>
    </row>
    <row r="144" spans="1:7" ht="15" customHeight="1" x14ac:dyDescent="0.25">
      <c r="A144" s="110" t="s">
        <v>92</v>
      </c>
      <c r="B144" s="110"/>
      <c r="C144" s="110"/>
      <c r="D144" s="110"/>
      <c r="E144" s="110"/>
      <c r="F144" s="110"/>
      <c r="G144" s="110"/>
    </row>
    <row r="145" spans="1:8" ht="15" customHeight="1" x14ac:dyDescent="0.25">
      <c r="A145" s="105" t="s">
        <v>93</v>
      </c>
      <c r="B145" s="105"/>
      <c r="C145" s="105"/>
      <c r="D145" s="105"/>
      <c r="E145" s="105"/>
      <c r="F145" s="105"/>
      <c r="G145" s="105"/>
    </row>
    <row r="146" spans="1:8" ht="15.75" thickBot="1" x14ac:dyDescent="0.3"/>
    <row r="147" spans="1:8" ht="22.5" customHeight="1" x14ac:dyDescent="0.25">
      <c r="A147" s="113" t="s">
        <v>4</v>
      </c>
      <c r="B147" s="115" t="s">
        <v>3</v>
      </c>
      <c r="C147" s="115"/>
      <c r="D147" s="115"/>
      <c r="E147" s="115"/>
      <c r="F147" s="115"/>
      <c r="G147" s="116" t="s">
        <v>9</v>
      </c>
      <c r="H147" s="10"/>
    </row>
    <row r="148" spans="1:8" ht="24" x14ac:dyDescent="0.25">
      <c r="A148" s="114"/>
      <c r="B148" s="31" t="s">
        <v>5</v>
      </c>
      <c r="C148" s="31" t="s">
        <v>75</v>
      </c>
      <c r="D148" s="32" t="s">
        <v>6</v>
      </c>
      <c r="E148" s="32" t="s">
        <v>7</v>
      </c>
      <c r="F148" s="32" t="s">
        <v>8</v>
      </c>
      <c r="G148" s="117"/>
    </row>
    <row r="149" spans="1:8" x14ac:dyDescent="0.25">
      <c r="A149" s="33" t="s">
        <v>84</v>
      </c>
      <c r="B149" s="45">
        <f t="shared" ref="B149:G149" si="18">+B150+B158+B168+B178+B213+B223+B227+B236+B240</f>
        <v>123305665.43000001</v>
      </c>
      <c r="C149" s="45">
        <f>+C150+C158+C168+C178+C213+C223+C227+C236+C240</f>
        <v>53270401.590000004</v>
      </c>
      <c r="D149" s="45">
        <f>+D150+D158+D168+D178+D213+D223+D227+D236+D240</f>
        <v>176576067.02000001</v>
      </c>
      <c r="E149" s="45">
        <f t="shared" si="18"/>
        <v>171317671.55000001</v>
      </c>
      <c r="F149" s="45">
        <f>+F150+F158+F168+F178+F213+F223+F227+F236+F240</f>
        <v>154793926.34</v>
      </c>
      <c r="G149" s="46">
        <f t="shared" si="18"/>
        <v>5258395.4700000053</v>
      </c>
    </row>
    <row r="150" spans="1:8" x14ac:dyDescent="0.25">
      <c r="A150" s="34" t="s">
        <v>85</v>
      </c>
      <c r="B150" s="47">
        <f>+B151+B153+B155</f>
        <v>0</v>
      </c>
      <c r="C150" s="48">
        <f>SUM(C151:C157)</f>
        <v>0</v>
      </c>
      <c r="D150" s="48">
        <f>SUM(D151:D157)</f>
        <v>0</v>
      </c>
      <c r="E150" s="48">
        <f>SUM(E151:E157)</f>
        <v>0</v>
      </c>
      <c r="F150" s="48">
        <f>SUM(F151:F157)</f>
        <v>0</v>
      </c>
      <c r="G150" s="49">
        <f>SUM(G151:G157)</f>
        <v>0</v>
      </c>
    </row>
    <row r="151" spans="1:8" x14ac:dyDescent="0.25">
      <c r="A151" s="35" t="s">
        <v>10</v>
      </c>
      <c r="B151" s="37">
        <v>0</v>
      </c>
      <c r="C151" s="44">
        <v>0</v>
      </c>
      <c r="D151" s="44">
        <f t="shared" ref="D151:D188" si="19">+B151+C151</f>
        <v>0</v>
      </c>
      <c r="E151" s="44">
        <v>0</v>
      </c>
      <c r="F151" s="44">
        <v>0</v>
      </c>
      <c r="G151" s="50">
        <f>+D151-E151</f>
        <v>0</v>
      </c>
    </row>
    <row r="152" spans="1:8" x14ac:dyDescent="0.25">
      <c r="A152" s="35" t="s">
        <v>78</v>
      </c>
      <c r="B152" s="37">
        <v>0</v>
      </c>
      <c r="C152" s="42">
        <v>0</v>
      </c>
      <c r="D152" s="44">
        <f t="shared" si="19"/>
        <v>0</v>
      </c>
      <c r="E152" s="42">
        <v>0</v>
      </c>
      <c r="F152" s="42">
        <v>0</v>
      </c>
      <c r="G152" s="50">
        <f t="shared" ref="G152:G157" si="20">+D152-E152</f>
        <v>0</v>
      </c>
    </row>
    <row r="153" spans="1:8" x14ac:dyDescent="0.25">
      <c r="A153" s="35" t="s">
        <v>11</v>
      </c>
      <c r="B153" s="37">
        <v>0</v>
      </c>
      <c r="C153" s="44">
        <v>0</v>
      </c>
      <c r="D153" s="44">
        <f t="shared" si="19"/>
        <v>0</v>
      </c>
      <c r="E153" s="44">
        <v>0</v>
      </c>
      <c r="F153" s="44">
        <v>0</v>
      </c>
      <c r="G153" s="50">
        <f t="shared" si="20"/>
        <v>0</v>
      </c>
    </row>
    <row r="154" spans="1:8" s="9" customFormat="1" ht="12.75" customHeight="1" x14ac:dyDescent="0.25">
      <c r="A154" s="35" t="s">
        <v>12</v>
      </c>
      <c r="B154" s="37">
        <v>0</v>
      </c>
      <c r="C154" s="42">
        <v>0</v>
      </c>
      <c r="D154" s="44">
        <f t="shared" si="19"/>
        <v>0</v>
      </c>
      <c r="E154" s="59">
        <v>0</v>
      </c>
      <c r="F154" s="60">
        <v>0</v>
      </c>
      <c r="G154" s="50">
        <f t="shared" si="20"/>
        <v>0</v>
      </c>
    </row>
    <row r="155" spans="1:8" x14ac:dyDescent="0.25">
      <c r="A155" s="35" t="s">
        <v>13</v>
      </c>
      <c r="B155" s="37">
        <v>0</v>
      </c>
      <c r="C155" s="44">
        <v>0</v>
      </c>
      <c r="D155" s="44">
        <f t="shared" si="19"/>
        <v>0</v>
      </c>
      <c r="E155" s="60">
        <v>0</v>
      </c>
      <c r="F155" s="60">
        <v>0</v>
      </c>
      <c r="G155" s="50">
        <f t="shared" si="20"/>
        <v>0</v>
      </c>
    </row>
    <row r="156" spans="1:8" x14ac:dyDescent="0.25">
      <c r="A156" s="35" t="s">
        <v>14</v>
      </c>
      <c r="B156" s="37">
        <v>0</v>
      </c>
      <c r="C156" s="42">
        <v>0</v>
      </c>
      <c r="D156" s="44">
        <f t="shared" si="19"/>
        <v>0</v>
      </c>
      <c r="E156" s="60">
        <v>0</v>
      </c>
      <c r="F156" s="60">
        <v>0</v>
      </c>
      <c r="G156" s="50">
        <f t="shared" si="20"/>
        <v>0</v>
      </c>
    </row>
    <row r="157" spans="1:8" x14ac:dyDescent="0.25">
      <c r="A157" s="35" t="s">
        <v>15</v>
      </c>
      <c r="B157" s="37">
        <v>0</v>
      </c>
      <c r="C157" s="42">
        <v>0</v>
      </c>
      <c r="D157" s="44">
        <f t="shared" si="19"/>
        <v>0</v>
      </c>
      <c r="E157" s="42">
        <v>0</v>
      </c>
      <c r="F157" s="42">
        <v>0</v>
      </c>
      <c r="G157" s="50">
        <f t="shared" si="20"/>
        <v>0</v>
      </c>
    </row>
    <row r="158" spans="1:8" ht="24" x14ac:dyDescent="0.25">
      <c r="A158" s="36" t="s">
        <v>86</v>
      </c>
      <c r="B158" s="51">
        <f>SUM(B159:B167)</f>
        <v>34895000</v>
      </c>
      <c r="C158" s="48">
        <f>SUM(C159:C167)</f>
        <v>1947285.2600000002</v>
      </c>
      <c r="D158" s="48">
        <f>SUM(D159:D167)</f>
        <v>36842285.260000005</v>
      </c>
      <c r="E158" s="48">
        <f t="shared" ref="E158:F158" si="21">SUM(E159:E167)</f>
        <v>33682207.810000002</v>
      </c>
      <c r="F158" s="48">
        <f t="shared" si="21"/>
        <v>30394494.170000002</v>
      </c>
      <c r="G158" s="49">
        <f>SUM(G159:G167)</f>
        <v>3160077.4499999997</v>
      </c>
    </row>
    <row r="159" spans="1:8" ht="24" x14ac:dyDescent="0.25">
      <c r="A159" s="35" t="s">
        <v>16</v>
      </c>
      <c r="B159" s="82">
        <v>340000</v>
      </c>
      <c r="C159" s="83">
        <v>115805.2</v>
      </c>
      <c r="D159" s="44">
        <f t="shared" si="19"/>
        <v>455805.2</v>
      </c>
      <c r="E159" s="83">
        <v>338244.87</v>
      </c>
      <c r="F159" s="83">
        <v>329517.89</v>
      </c>
      <c r="G159" s="38">
        <f>+D159-E159</f>
        <v>117560.33000000002</v>
      </c>
    </row>
    <row r="160" spans="1:8" x14ac:dyDescent="0.25">
      <c r="A160" s="35" t="s">
        <v>17</v>
      </c>
      <c r="B160" s="82">
        <v>114000</v>
      </c>
      <c r="C160" s="83">
        <v>6000</v>
      </c>
      <c r="D160" s="44">
        <f t="shared" si="19"/>
        <v>120000</v>
      </c>
      <c r="E160" s="83">
        <v>106353.95</v>
      </c>
      <c r="F160" s="83">
        <v>106353.95</v>
      </c>
      <c r="G160" s="38">
        <f t="shared" ref="G160:G177" si="22">+D160-E160</f>
        <v>13646.050000000003</v>
      </c>
    </row>
    <row r="161" spans="1:7" ht="24" x14ac:dyDescent="0.25">
      <c r="A161" s="35" t="s">
        <v>18</v>
      </c>
      <c r="B161" s="37">
        <v>0</v>
      </c>
      <c r="C161" s="42">
        <v>0</v>
      </c>
      <c r="D161" s="44">
        <f t="shared" si="19"/>
        <v>0</v>
      </c>
      <c r="E161" s="42">
        <v>0</v>
      </c>
      <c r="F161" s="42">
        <v>0</v>
      </c>
      <c r="G161" s="38">
        <f>+D161-E161</f>
        <v>0</v>
      </c>
    </row>
    <row r="162" spans="1:7" x14ac:dyDescent="0.25">
      <c r="A162" s="35" t="s">
        <v>19</v>
      </c>
      <c r="B162" s="82">
        <v>65000</v>
      </c>
      <c r="C162" s="83">
        <v>2456547.65</v>
      </c>
      <c r="D162" s="44">
        <f t="shared" si="19"/>
        <v>2521547.65</v>
      </c>
      <c r="E162" s="83">
        <v>2458281.9</v>
      </c>
      <c r="F162" s="83">
        <v>2458281.9</v>
      </c>
      <c r="G162" s="38">
        <f t="shared" si="22"/>
        <v>63265.75</v>
      </c>
    </row>
    <row r="163" spans="1:7" x14ac:dyDescent="0.25">
      <c r="A163" s="35" t="s">
        <v>20</v>
      </c>
      <c r="B163" s="82">
        <v>55000</v>
      </c>
      <c r="C163" s="83">
        <v>0</v>
      </c>
      <c r="D163" s="44">
        <f t="shared" si="19"/>
        <v>55000</v>
      </c>
      <c r="E163" s="83">
        <v>24015.96</v>
      </c>
      <c r="F163" s="83">
        <v>24015.96</v>
      </c>
      <c r="G163" s="38">
        <f t="shared" si="22"/>
        <v>30984.04</v>
      </c>
    </row>
    <row r="164" spans="1:7" s="9" customFormat="1" ht="12.75" customHeight="1" x14ac:dyDescent="0.25">
      <c r="A164" s="35" t="s">
        <v>21</v>
      </c>
      <c r="B164" s="82">
        <v>17000000</v>
      </c>
      <c r="C164" s="83">
        <v>0</v>
      </c>
      <c r="D164" s="44">
        <f t="shared" si="19"/>
        <v>17000000</v>
      </c>
      <c r="E164" s="83">
        <v>16152404.300000001</v>
      </c>
      <c r="F164" s="83">
        <v>16149623.119999999</v>
      </c>
      <c r="G164" s="38">
        <f t="shared" si="22"/>
        <v>847595.69999999925</v>
      </c>
    </row>
    <row r="165" spans="1:7" ht="24" x14ac:dyDescent="0.25">
      <c r="A165" s="35" t="s">
        <v>22</v>
      </c>
      <c r="B165" s="82">
        <v>12798000</v>
      </c>
      <c r="C165" s="98">
        <v>-537979.59</v>
      </c>
      <c r="D165" s="44">
        <f t="shared" si="19"/>
        <v>12260020.41</v>
      </c>
      <c r="E165" s="83">
        <v>10807701.01</v>
      </c>
      <c r="F165" s="83">
        <v>8114311.2400000002</v>
      </c>
      <c r="G165" s="38">
        <f t="shared" si="22"/>
        <v>1452319.4000000004</v>
      </c>
    </row>
    <row r="166" spans="1:7" x14ac:dyDescent="0.25">
      <c r="A166" s="35" t="s">
        <v>29</v>
      </c>
      <c r="B166" s="82">
        <v>1000000</v>
      </c>
      <c r="C166" s="98">
        <v>-536088</v>
      </c>
      <c r="D166" s="44">
        <f t="shared" si="19"/>
        <v>463912</v>
      </c>
      <c r="E166" s="83">
        <v>235282.32</v>
      </c>
      <c r="F166" s="83">
        <v>235282.32</v>
      </c>
      <c r="G166" s="38">
        <f t="shared" si="22"/>
        <v>228629.68</v>
      </c>
    </row>
    <row r="167" spans="1:7" ht="14.25" customHeight="1" x14ac:dyDescent="0.25">
      <c r="A167" s="35" t="s">
        <v>30</v>
      </c>
      <c r="B167" s="82">
        <v>3523000</v>
      </c>
      <c r="C167" s="83">
        <v>443000</v>
      </c>
      <c r="D167" s="44">
        <f t="shared" si="19"/>
        <v>3966000</v>
      </c>
      <c r="E167" s="83">
        <v>3559923.5</v>
      </c>
      <c r="F167" s="83">
        <v>2977107.79</v>
      </c>
      <c r="G167" s="38">
        <f t="shared" si="22"/>
        <v>406076.5</v>
      </c>
    </row>
    <row r="168" spans="1:7" x14ac:dyDescent="0.25">
      <c r="A168" s="36" t="s">
        <v>87</v>
      </c>
      <c r="B168" s="51">
        <f t="shared" ref="B168:G168" si="23">SUM(B169:B177)</f>
        <v>13732400</v>
      </c>
      <c r="C168" s="48">
        <f>SUM(C169:C177)</f>
        <v>16031871.82</v>
      </c>
      <c r="D168" s="48">
        <f>SUM(D169:D177)</f>
        <v>29764271.82</v>
      </c>
      <c r="E168" s="48">
        <f t="shared" si="23"/>
        <v>28949445.550000001</v>
      </c>
      <c r="F168" s="48">
        <f t="shared" si="23"/>
        <v>27815726.129999999</v>
      </c>
      <c r="G168" s="49">
        <f t="shared" si="23"/>
        <v>814826.27000000153</v>
      </c>
    </row>
    <row r="169" spans="1:7" x14ac:dyDescent="0.25">
      <c r="A169" s="35" t="s">
        <v>23</v>
      </c>
      <c r="B169" s="90">
        <v>5047000</v>
      </c>
      <c r="C169" s="91">
        <v>-3638658.45</v>
      </c>
      <c r="D169" s="41">
        <f t="shared" si="19"/>
        <v>1408341.5499999998</v>
      </c>
      <c r="E169" s="92">
        <v>1382905.7</v>
      </c>
      <c r="F169" s="92">
        <v>1382357.43</v>
      </c>
      <c r="G169" s="93">
        <f t="shared" si="22"/>
        <v>25435.84999999986</v>
      </c>
    </row>
    <row r="170" spans="1:7" x14ac:dyDescent="0.25">
      <c r="A170" s="35" t="s">
        <v>24</v>
      </c>
      <c r="B170" s="94">
        <v>0</v>
      </c>
      <c r="C170" s="91">
        <v>20000</v>
      </c>
      <c r="D170" s="41">
        <f t="shared" si="19"/>
        <v>20000</v>
      </c>
      <c r="E170" s="95">
        <v>18144</v>
      </c>
      <c r="F170" s="95">
        <v>18144</v>
      </c>
      <c r="G170" s="93">
        <f t="shared" si="22"/>
        <v>1856</v>
      </c>
    </row>
    <row r="171" spans="1:7" ht="29.25" customHeight="1" x14ac:dyDescent="0.25">
      <c r="A171" s="35" t="s">
        <v>31</v>
      </c>
      <c r="B171" s="90">
        <v>3334400</v>
      </c>
      <c r="C171" s="91">
        <v>1030800.4</v>
      </c>
      <c r="D171" s="41">
        <f t="shared" si="19"/>
        <v>4365200.4000000004</v>
      </c>
      <c r="E171" s="92">
        <v>4067418.99</v>
      </c>
      <c r="F171" s="92">
        <v>3995525.43</v>
      </c>
      <c r="G171" s="93">
        <f t="shared" si="22"/>
        <v>297781.41000000015</v>
      </c>
    </row>
    <row r="172" spans="1:7" x14ac:dyDescent="0.25">
      <c r="A172" s="35" t="s">
        <v>32</v>
      </c>
      <c r="B172" s="94">
        <v>0</v>
      </c>
      <c r="C172" s="91">
        <v>0</v>
      </c>
      <c r="D172" s="41">
        <f t="shared" si="19"/>
        <v>0</v>
      </c>
      <c r="E172" s="95">
        <v>0</v>
      </c>
      <c r="F172" s="95">
        <v>0</v>
      </c>
      <c r="G172" s="93">
        <f t="shared" si="22"/>
        <v>0</v>
      </c>
    </row>
    <row r="173" spans="1:7" ht="27" customHeight="1" x14ac:dyDescent="0.25">
      <c r="A173" s="35" t="s">
        <v>33</v>
      </c>
      <c r="B173" s="90">
        <v>4991000</v>
      </c>
      <c r="C173" s="91">
        <v>18643113.870000001</v>
      </c>
      <c r="D173" s="41">
        <f t="shared" si="19"/>
        <v>23634113.870000001</v>
      </c>
      <c r="E173" s="92">
        <v>23390682.77</v>
      </c>
      <c r="F173" s="92">
        <v>22329405.18</v>
      </c>
      <c r="G173" s="93">
        <f t="shared" si="22"/>
        <v>243431.10000000149</v>
      </c>
    </row>
    <row r="174" spans="1:7" s="9" customFormat="1" ht="12.75" customHeight="1" x14ac:dyDescent="0.25">
      <c r="A174" s="35" t="s">
        <v>34</v>
      </c>
      <c r="B174" s="94">
        <v>0</v>
      </c>
      <c r="C174" s="91">
        <v>0</v>
      </c>
      <c r="D174" s="41">
        <f t="shared" si="19"/>
        <v>0</v>
      </c>
      <c r="E174" s="95">
        <v>0</v>
      </c>
      <c r="F174" s="95">
        <v>0</v>
      </c>
      <c r="G174" s="93">
        <f t="shared" si="22"/>
        <v>0</v>
      </c>
    </row>
    <row r="175" spans="1:7" ht="12.75" customHeight="1" x14ac:dyDescent="0.25">
      <c r="A175" s="35" t="s">
        <v>35</v>
      </c>
      <c r="B175" s="90">
        <v>155000</v>
      </c>
      <c r="C175" s="91">
        <v>5000</v>
      </c>
      <c r="D175" s="41">
        <f t="shared" si="19"/>
        <v>160000</v>
      </c>
      <c r="E175" s="92">
        <v>82638.09</v>
      </c>
      <c r="F175" s="92">
        <v>82638.09</v>
      </c>
      <c r="G175" s="93">
        <f t="shared" si="22"/>
        <v>77361.91</v>
      </c>
    </row>
    <row r="176" spans="1:7" x14ac:dyDescent="0.25">
      <c r="A176" s="35" t="s">
        <v>36</v>
      </c>
      <c r="B176" s="90">
        <v>205000</v>
      </c>
      <c r="C176" s="91">
        <v>-36384</v>
      </c>
      <c r="D176" s="41">
        <f t="shared" si="19"/>
        <v>168616</v>
      </c>
      <c r="E176" s="92">
        <v>0</v>
      </c>
      <c r="F176" s="92">
        <v>0</v>
      </c>
      <c r="G176" s="93">
        <f t="shared" si="22"/>
        <v>168616</v>
      </c>
    </row>
    <row r="177" spans="1:7" x14ac:dyDescent="0.25">
      <c r="A177" s="35" t="s">
        <v>37</v>
      </c>
      <c r="B177" s="94">
        <v>0</v>
      </c>
      <c r="C177" s="91">
        <v>8000</v>
      </c>
      <c r="D177" s="41">
        <f t="shared" si="19"/>
        <v>8000</v>
      </c>
      <c r="E177" s="95">
        <v>7656</v>
      </c>
      <c r="F177" s="95">
        <v>7656</v>
      </c>
      <c r="G177" s="93">
        <f t="shared" si="22"/>
        <v>344</v>
      </c>
    </row>
    <row r="178" spans="1:7" x14ac:dyDescent="0.25">
      <c r="A178" s="36" t="s">
        <v>25</v>
      </c>
      <c r="B178" s="51">
        <f>SUM(B179:B188)</f>
        <v>1525000</v>
      </c>
      <c r="C178" s="48">
        <f>SUM(C179:C188)</f>
        <v>-75000</v>
      </c>
      <c r="D178" s="48">
        <f>SUM(D179:D188)</f>
        <v>1450000</v>
      </c>
      <c r="E178" s="48">
        <f t="shared" ref="E178:F178" si="24">SUM(E179:E188)</f>
        <v>1450000</v>
      </c>
      <c r="F178" s="48">
        <f t="shared" si="24"/>
        <v>1450000</v>
      </c>
      <c r="G178" s="49">
        <f>SUM(G179:G188)</f>
        <v>0</v>
      </c>
    </row>
    <row r="179" spans="1:7" x14ac:dyDescent="0.25">
      <c r="A179" s="35" t="s">
        <v>59</v>
      </c>
      <c r="B179" s="37">
        <v>0</v>
      </c>
      <c r="C179" s="42">
        <v>0</v>
      </c>
      <c r="D179" s="44">
        <f t="shared" si="19"/>
        <v>0</v>
      </c>
      <c r="E179" s="42">
        <v>0</v>
      </c>
      <c r="F179" s="42">
        <v>0</v>
      </c>
      <c r="G179" s="38">
        <f>+D179-E179</f>
        <v>0</v>
      </c>
    </row>
    <row r="180" spans="1:7" x14ac:dyDescent="0.25">
      <c r="A180" s="35" t="s">
        <v>26</v>
      </c>
      <c r="B180" s="37">
        <v>0</v>
      </c>
      <c r="C180" s="42">
        <v>0</v>
      </c>
      <c r="D180" s="44">
        <f t="shared" si="19"/>
        <v>0</v>
      </c>
      <c r="E180" s="42">
        <v>0</v>
      </c>
      <c r="F180" s="42">
        <v>0</v>
      </c>
      <c r="G180" s="38">
        <f t="shared" ref="G180:G188" si="25">+D180-E180</f>
        <v>0</v>
      </c>
    </row>
    <row r="181" spans="1:7" x14ac:dyDescent="0.25">
      <c r="A181" s="35" t="s">
        <v>67</v>
      </c>
      <c r="B181" s="37">
        <v>0</v>
      </c>
      <c r="C181" s="42">
        <v>0</v>
      </c>
      <c r="D181" s="44">
        <f t="shared" si="19"/>
        <v>0</v>
      </c>
      <c r="E181" s="42">
        <v>0</v>
      </c>
      <c r="F181" s="42">
        <v>0</v>
      </c>
      <c r="G181" s="38">
        <f t="shared" si="25"/>
        <v>0</v>
      </c>
    </row>
    <row r="182" spans="1:7" x14ac:dyDescent="0.25">
      <c r="A182" s="35" t="s">
        <v>68</v>
      </c>
      <c r="B182" s="37">
        <v>0</v>
      </c>
      <c r="C182" s="42">
        <v>0</v>
      </c>
      <c r="D182" s="44">
        <f t="shared" si="19"/>
        <v>0</v>
      </c>
      <c r="E182" s="42">
        <v>0</v>
      </c>
      <c r="F182" s="42">
        <v>0</v>
      </c>
      <c r="G182" s="38">
        <f t="shared" si="25"/>
        <v>0</v>
      </c>
    </row>
    <row r="183" spans="1:7" x14ac:dyDescent="0.25">
      <c r="A183" s="35" t="s">
        <v>69</v>
      </c>
      <c r="B183" s="82">
        <v>1525000</v>
      </c>
      <c r="C183" s="98">
        <v>-75000</v>
      </c>
      <c r="D183" s="44">
        <f t="shared" si="19"/>
        <v>1450000</v>
      </c>
      <c r="E183" s="83">
        <v>1450000</v>
      </c>
      <c r="F183" s="83">
        <v>1450000</v>
      </c>
      <c r="G183" s="38">
        <f>+D183-E183</f>
        <v>0</v>
      </c>
    </row>
    <row r="184" spans="1:7" ht="15" customHeight="1" x14ac:dyDescent="0.25">
      <c r="A184" s="35" t="s">
        <v>70</v>
      </c>
      <c r="B184" s="37">
        <v>0</v>
      </c>
      <c r="C184" s="42">
        <v>0</v>
      </c>
      <c r="D184" s="44">
        <f t="shared" si="19"/>
        <v>0</v>
      </c>
      <c r="E184" s="42">
        <v>0</v>
      </c>
      <c r="F184" s="42">
        <v>0</v>
      </c>
      <c r="G184" s="38">
        <f t="shared" si="25"/>
        <v>0</v>
      </c>
    </row>
    <row r="185" spans="1:7" ht="24" x14ac:dyDescent="0.25">
      <c r="A185" s="35" t="s">
        <v>71</v>
      </c>
      <c r="B185" s="37">
        <v>0</v>
      </c>
      <c r="C185" s="42">
        <v>0</v>
      </c>
      <c r="D185" s="44">
        <f t="shared" si="19"/>
        <v>0</v>
      </c>
      <c r="E185" s="42">
        <v>0</v>
      </c>
      <c r="F185" s="42">
        <v>0</v>
      </c>
      <c r="G185" s="38">
        <f t="shared" si="25"/>
        <v>0</v>
      </c>
    </row>
    <row r="186" spans="1:7" ht="15" customHeight="1" x14ac:dyDescent="0.25">
      <c r="A186" s="35" t="s">
        <v>72</v>
      </c>
      <c r="B186" s="37">
        <v>0</v>
      </c>
      <c r="C186" s="42">
        <v>0</v>
      </c>
      <c r="D186" s="44">
        <f t="shared" si="19"/>
        <v>0</v>
      </c>
      <c r="E186" s="42">
        <v>0</v>
      </c>
      <c r="F186" s="42">
        <v>0</v>
      </c>
      <c r="G186" s="38">
        <f t="shared" si="25"/>
        <v>0</v>
      </c>
    </row>
    <row r="187" spans="1:7" x14ac:dyDescent="0.25">
      <c r="A187" s="35" t="s">
        <v>73</v>
      </c>
      <c r="B187" s="37">
        <v>0</v>
      </c>
      <c r="C187" s="42">
        <v>0</v>
      </c>
      <c r="D187" s="44">
        <f t="shared" si="19"/>
        <v>0</v>
      </c>
      <c r="E187" s="42">
        <v>0</v>
      </c>
      <c r="F187" s="42">
        <v>0</v>
      </c>
      <c r="G187" s="38">
        <f t="shared" si="25"/>
        <v>0</v>
      </c>
    </row>
    <row r="188" spans="1:7" ht="15" customHeight="1" thickBot="1" x14ac:dyDescent="0.3">
      <c r="A188" s="39" t="s">
        <v>74</v>
      </c>
      <c r="B188" s="52">
        <v>0</v>
      </c>
      <c r="C188" s="53">
        <v>0</v>
      </c>
      <c r="D188" s="76">
        <f t="shared" si="19"/>
        <v>0</v>
      </c>
      <c r="E188" s="53">
        <v>0</v>
      </c>
      <c r="F188" s="53">
        <v>0</v>
      </c>
      <c r="G188" s="54">
        <f t="shared" si="25"/>
        <v>0</v>
      </c>
    </row>
    <row r="189" spans="1:7" x14ac:dyDescent="0.25">
      <c r="A189" s="2"/>
      <c r="B189" s="1"/>
      <c r="C189" s="1"/>
      <c r="D189" s="1"/>
      <c r="E189" s="1"/>
      <c r="F189" s="1"/>
    </row>
    <row r="190" spans="1:7" x14ac:dyDescent="0.25">
      <c r="A190" s="2"/>
      <c r="B190" s="1"/>
      <c r="C190" s="1"/>
      <c r="D190" s="1"/>
      <c r="E190" s="1"/>
      <c r="F190" s="1"/>
      <c r="G190" s="12" t="s">
        <v>81</v>
      </c>
    </row>
    <row r="191" spans="1:7" x14ac:dyDescent="0.25">
      <c r="A191" s="2"/>
      <c r="B191" s="1"/>
      <c r="C191" s="1"/>
      <c r="D191" s="1"/>
      <c r="E191" s="1"/>
      <c r="F191" s="1"/>
      <c r="G191" s="12"/>
    </row>
    <row r="192" spans="1:7" x14ac:dyDescent="0.25">
      <c r="A192" s="2"/>
      <c r="B192" s="1"/>
      <c r="C192" s="1"/>
      <c r="D192" s="1"/>
      <c r="E192" s="1"/>
      <c r="F192" s="1"/>
    </row>
    <row r="193" spans="1:7" x14ac:dyDescent="0.25">
      <c r="A193" s="2"/>
      <c r="B193" s="1"/>
      <c r="C193" s="1"/>
      <c r="D193" s="1"/>
      <c r="E193" s="1"/>
      <c r="F193" s="1"/>
    </row>
    <row r="194" spans="1:7" x14ac:dyDescent="0.25">
      <c r="A194" s="2"/>
      <c r="B194" s="1"/>
      <c r="C194" s="1"/>
      <c r="D194" s="1"/>
      <c r="E194" s="1"/>
      <c r="F194" s="1"/>
    </row>
    <row r="195" spans="1:7" x14ac:dyDescent="0.25">
      <c r="A195" s="2"/>
      <c r="B195" s="1"/>
      <c r="C195" s="1"/>
      <c r="D195" s="1"/>
      <c r="E195" s="1"/>
      <c r="F195" s="1"/>
      <c r="G195" s="12"/>
    </row>
    <row r="196" spans="1:7" x14ac:dyDescent="0.25">
      <c r="A196" s="2"/>
      <c r="B196" s="1"/>
      <c r="C196" s="1"/>
      <c r="D196" s="1"/>
      <c r="E196" s="1"/>
      <c r="F196" s="1"/>
      <c r="G196" s="12"/>
    </row>
    <row r="197" spans="1:7" x14ac:dyDescent="0.25">
      <c r="A197" s="2"/>
      <c r="B197" s="1"/>
      <c r="C197" s="1"/>
      <c r="D197" s="1"/>
      <c r="E197" s="1"/>
      <c r="F197" s="1"/>
      <c r="G197" s="12"/>
    </row>
    <row r="198" spans="1:7" x14ac:dyDescent="0.25">
      <c r="A198" s="2"/>
      <c r="B198" s="1"/>
      <c r="C198" s="1"/>
      <c r="D198" s="1"/>
      <c r="E198" s="1"/>
      <c r="F198" s="1"/>
      <c r="G198" s="12"/>
    </row>
    <row r="199" spans="1:7" x14ac:dyDescent="0.25">
      <c r="A199" s="2"/>
      <c r="B199" s="1"/>
      <c r="C199" s="1"/>
      <c r="D199" s="1"/>
      <c r="E199" s="1"/>
      <c r="F199" s="1"/>
      <c r="G199" s="12"/>
    </row>
    <row r="200" spans="1:7" x14ac:dyDescent="0.25">
      <c r="A200" s="2"/>
      <c r="B200" s="1"/>
      <c r="C200" s="1"/>
      <c r="D200" s="1"/>
      <c r="E200" s="1"/>
      <c r="F200" s="1"/>
      <c r="G200" s="12"/>
    </row>
    <row r="201" spans="1:7" x14ac:dyDescent="0.25">
      <c r="A201" s="2"/>
      <c r="B201" s="1"/>
      <c r="C201" s="1"/>
      <c r="D201" s="1"/>
      <c r="E201" s="1"/>
      <c r="F201" s="1"/>
      <c r="G201" s="12"/>
    </row>
    <row r="202" spans="1:7" x14ac:dyDescent="0.25">
      <c r="A202" s="2"/>
      <c r="B202" s="1"/>
      <c r="C202" s="1"/>
      <c r="D202" s="1"/>
      <c r="E202" s="1"/>
      <c r="F202" s="1"/>
      <c r="G202" s="12"/>
    </row>
    <row r="203" spans="1:7" x14ac:dyDescent="0.25">
      <c r="A203" s="2"/>
      <c r="B203" s="1"/>
      <c r="C203" s="1"/>
      <c r="D203" s="1"/>
      <c r="E203" s="1"/>
      <c r="F203" s="1"/>
      <c r="G203" s="12"/>
    </row>
    <row r="204" spans="1:7" x14ac:dyDescent="0.25">
      <c r="A204" s="2"/>
      <c r="B204" s="1"/>
      <c r="C204" s="1"/>
      <c r="D204" s="1"/>
      <c r="E204" s="1"/>
      <c r="F204" s="1"/>
      <c r="G204" s="12"/>
    </row>
    <row r="205" spans="1:7" x14ac:dyDescent="0.25">
      <c r="A205" s="2"/>
      <c r="B205" s="1"/>
      <c r="C205" s="1"/>
      <c r="D205" s="1"/>
      <c r="E205" s="1"/>
      <c r="F205" s="1"/>
      <c r="G205" s="1"/>
    </row>
    <row r="206" spans="1:7" ht="15" customHeight="1" x14ac:dyDescent="0.25">
      <c r="A206" s="106" t="s">
        <v>0</v>
      </c>
      <c r="B206" s="106"/>
      <c r="C206" s="106"/>
      <c r="D206" s="106"/>
      <c r="E206" s="106"/>
      <c r="F206" s="106"/>
      <c r="G206" s="106"/>
    </row>
    <row r="207" spans="1:7" ht="15" customHeight="1" x14ac:dyDescent="0.25">
      <c r="A207" s="106" t="s">
        <v>1</v>
      </c>
      <c r="B207" s="106"/>
      <c r="C207" s="106"/>
      <c r="D207" s="106"/>
      <c r="E207" s="106"/>
      <c r="F207" s="106"/>
      <c r="G207" s="106"/>
    </row>
    <row r="208" spans="1:7" ht="15" customHeight="1" x14ac:dyDescent="0.25">
      <c r="A208" s="110" t="s">
        <v>92</v>
      </c>
      <c r="B208" s="110"/>
      <c r="C208" s="110"/>
      <c r="D208" s="110"/>
      <c r="E208" s="110"/>
      <c r="F208" s="110"/>
      <c r="G208" s="110"/>
    </row>
    <row r="209" spans="1:7" ht="15" customHeight="1" x14ac:dyDescent="0.25">
      <c r="A209" s="105" t="s">
        <v>93</v>
      </c>
      <c r="B209" s="105"/>
      <c r="C209" s="105"/>
      <c r="D209" s="105"/>
      <c r="E209" s="105"/>
      <c r="F209" s="105"/>
      <c r="G209" s="105"/>
    </row>
    <row r="210" spans="1:7" ht="15.75" thickBot="1" x14ac:dyDescent="0.3">
      <c r="A210" s="2"/>
      <c r="B210" s="1"/>
      <c r="C210" s="1"/>
      <c r="D210" s="1"/>
      <c r="E210" s="1"/>
      <c r="F210" s="1"/>
      <c r="G210" s="1"/>
    </row>
    <row r="211" spans="1:7" ht="15" customHeight="1" x14ac:dyDescent="0.25">
      <c r="A211" s="113" t="s">
        <v>4</v>
      </c>
      <c r="B211" s="115" t="s">
        <v>3</v>
      </c>
      <c r="C211" s="115"/>
      <c r="D211" s="115"/>
      <c r="E211" s="115"/>
      <c r="F211" s="115"/>
      <c r="G211" s="116" t="s">
        <v>9</v>
      </c>
    </row>
    <row r="212" spans="1:7" ht="30" customHeight="1" x14ac:dyDescent="0.25">
      <c r="A212" s="114"/>
      <c r="B212" s="31" t="s">
        <v>5</v>
      </c>
      <c r="C212" s="31" t="s">
        <v>75</v>
      </c>
      <c r="D212" s="32" t="s">
        <v>6</v>
      </c>
      <c r="E212" s="32" t="s">
        <v>7</v>
      </c>
      <c r="F212" s="32" t="s">
        <v>8</v>
      </c>
      <c r="G212" s="117"/>
    </row>
    <row r="213" spans="1:7" ht="15" customHeight="1" x14ac:dyDescent="0.25">
      <c r="A213" s="34" t="s">
        <v>88</v>
      </c>
      <c r="B213" s="47">
        <f>SUM(B214:B222)</f>
        <v>11750600</v>
      </c>
      <c r="C213" s="48">
        <f>SUM(C214:C222)</f>
        <v>8787870.4100000001</v>
      </c>
      <c r="D213" s="48">
        <f>SUM(D214:D222)</f>
        <v>20538470.41</v>
      </c>
      <c r="E213" s="48">
        <f>SUM(E214:E222)</f>
        <v>20347254.059999999</v>
      </c>
      <c r="F213" s="48">
        <f t="shared" ref="F213" si="26">SUM(F214:F222)</f>
        <v>19569956.169999998</v>
      </c>
      <c r="G213" s="49">
        <f>SUM(G214:G222)</f>
        <v>191216.34999999893</v>
      </c>
    </row>
    <row r="214" spans="1:7" ht="15" customHeight="1" x14ac:dyDescent="0.25">
      <c r="A214" s="35" t="s">
        <v>27</v>
      </c>
      <c r="B214" s="82">
        <v>200600</v>
      </c>
      <c r="C214" s="83">
        <v>0</v>
      </c>
      <c r="D214" s="44">
        <f t="shared" ref="D214:D246" si="27">+B214+C214</f>
        <v>200600</v>
      </c>
      <c r="E214" s="42">
        <v>149027.51</v>
      </c>
      <c r="F214" s="42">
        <v>148580.42000000001</v>
      </c>
      <c r="G214" s="38">
        <f t="shared" ref="G214:G246" si="28">+D214-E214</f>
        <v>51572.489999999991</v>
      </c>
    </row>
    <row r="215" spans="1:7" ht="13.5" customHeight="1" x14ac:dyDescent="0.25">
      <c r="A215" s="35" t="s">
        <v>28</v>
      </c>
      <c r="B215" s="82">
        <v>20000</v>
      </c>
      <c r="C215" s="98">
        <v>-7846</v>
      </c>
      <c r="D215" s="44">
        <f t="shared" si="27"/>
        <v>12154</v>
      </c>
      <c r="E215" s="42">
        <v>0</v>
      </c>
      <c r="F215" s="42">
        <v>0</v>
      </c>
      <c r="G215" s="38">
        <f t="shared" si="28"/>
        <v>12154</v>
      </c>
    </row>
    <row r="216" spans="1:7" x14ac:dyDescent="0.25">
      <c r="A216" s="35" t="s">
        <v>60</v>
      </c>
      <c r="B216" s="37">
        <v>0</v>
      </c>
      <c r="C216" s="42">
        <v>0</v>
      </c>
      <c r="D216" s="44">
        <f t="shared" si="27"/>
        <v>0</v>
      </c>
      <c r="E216" s="42">
        <v>0</v>
      </c>
      <c r="F216" s="42">
        <v>0</v>
      </c>
      <c r="G216" s="38">
        <f t="shared" si="28"/>
        <v>0</v>
      </c>
    </row>
    <row r="217" spans="1:7" x14ac:dyDescent="0.25">
      <c r="A217" s="35" t="s">
        <v>61</v>
      </c>
      <c r="B217" s="82">
        <v>10000000</v>
      </c>
      <c r="C217" s="83">
        <v>3437044.38</v>
      </c>
      <c r="D217" s="44">
        <f t="shared" si="27"/>
        <v>13437044.379999999</v>
      </c>
      <c r="E217" s="42">
        <v>13357849</v>
      </c>
      <c r="F217" s="42">
        <v>13357849</v>
      </c>
      <c r="G217" s="38">
        <f t="shared" si="28"/>
        <v>79195.379999998957</v>
      </c>
    </row>
    <row r="218" spans="1:7" x14ac:dyDescent="0.25">
      <c r="A218" s="40" t="s">
        <v>62</v>
      </c>
      <c r="B218" s="82">
        <v>450000</v>
      </c>
      <c r="C218" s="83">
        <v>304912</v>
      </c>
      <c r="D218" s="44">
        <f t="shared" si="27"/>
        <v>754912</v>
      </c>
      <c r="E218" s="42">
        <v>753414.21</v>
      </c>
      <c r="F218" s="42">
        <v>8912</v>
      </c>
      <c r="G218" s="38">
        <f t="shared" si="28"/>
        <v>1497.7900000000373</v>
      </c>
    </row>
    <row r="219" spans="1:7" ht="13.5" customHeight="1" x14ac:dyDescent="0.25">
      <c r="A219" s="35" t="s">
        <v>63</v>
      </c>
      <c r="B219" s="82">
        <v>1080000</v>
      </c>
      <c r="C219" s="98">
        <v>2955537.33</v>
      </c>
      <c r="D219" s="44">
        <f t="shared" si="27"/>
        <v>4035537.33</v>
      </c>
      <c r="E219" s="42">
        <v>3988740.64</v>
      </c>
      <c r="F219" s="42">
        <v>3956392.05</v>
      </c>
      <c r="G219" s="38">
        <f t="shared" si="28"/>
        <v>46796.689999999944</v>
      </c>
    </row>
    <row r="220" spans="1:7" x14ac:dyDescent="0.25">
      <c r="A220" s="40" t="s">
        <v>64</v>
      </c>
      <c r="B220" s="37">
        <v>0</v>
      </c>
      <c r="C220" s="42">
        <v>0</v>
      </c>
      <c r="D220" s="44">
        <f t="shared" si="27"/>
        <v>0</v>
      </c>
      <c r="E220" s="42">
        <v>0</v>
      </c>
      <c r="F220" s="42">
        <v>0</v>
      </c>
      <c r="G220" s="38">
        <f t="shared" si="28"/>
        <v>0</v>
      </c>
    </row>
    <row r="221" spans="1:7" x14ac:dyDescent="0.25">
      <c r="A221" s="35" t="s">
        <v>65</v>
      </c>
      <c r="B221" s="37">
        <v>0</v>
      </c>
      <c r="C221" s="42">
        <v>0</v>
      </c>
      <c r="D221" s="44">
        <f t="shared" si="27"/>
        <v>0</v>
      </c>
      <c r="E221" s="42">
        <v>0</v>
      </c>
      <c r="F221" s="42">
        <v>0</v>
      </c>
      <c r="G221" s="38">
        <f t="shared" si="28"/>
        <v>0</v>
      </c>
    </row>
    <row r="222" spans="1:7" x14ac:dyDescent="0.25">
      <c r="A222" s="35" t="s">
        <v>66</v>
      </c>
      <c r="B222" s="37">
        <v>0</v>
      </c>
      <c r="C222" s="42">
        <v>2098222.7000000002</v>
      </c>
      <c r="D222" s="44">
        <f t="shared" si="27"/>
        <v>2098222.7000000002</v>
      </c>
      <c r="E222" s="42">
        <v>2098222.7000000002</v>
      </c>
      <c r="F222" s="42">
        <v>2098222.7000000002</v>
      </c>
      <c r="G222" s="38">
        <f t="shared" si="28"/>
        <v>0</v>
      </c>
    </row>
    <row r="223" spans="1:7" ht="15" customHeight="1" x14ac:dyDescent="0.25">
      <c r="A223" s="36" t="s">
        <v>89</v>
      </c>
      <c r="B223" s="51">
        <f>SUM(B224:B226)</f>
        <v>0</v>
      </c>
      <c r="C223" s="48">
        <f>SUM(C224:C226)</f>
        <v>59578374.100000001</v>
      </c>
      <c r="D223" s="48">
        <f>SUM(D224:D226)</f>
        <v>59578374.100000001</v>
      </c>
      <c r="E223" s="48">
        <f t="shared" ref="E223:F223" si="29">SUM(E224:E226)</f>
        <v>58486098.699999996</v>
      </c>
      <c r="F223" s="48">
        <f t="shared" si="29"/>
        <v>49546400.050000004</v>
      </c>
      <c r="G223" s="49">
        <f>SUM(G224:G226)</f>
        <v>1092275.400000005</v>
      </c>
    </row>
    <row r="224" spans="1:7" ht="15" customHeight="1" x14ac:dyDescent="0.25">
      <c r="A224" s="35" t="s">
        <v>38</v>
      </c>
      <c r="B224" s="37">
        <v>0</v>
      </c>
      <c r="C224" s="83">
        <v>53608631.240000002</v>
      </c>
      <c r="D224" s="44">
        <f t="shared" si="27"/>
        <v>53608631.240000002</v>
      </c>
      <c r="E224" s="42">
        <v>52540484.439999998</v>
      </c>
      <c r="F224" s="42">
        <v>45935594.990000002</v>
      </c>
      <c r="G224" s="38">
        <f t="shared" si="28"/>
        <v>1068146.8000000045</v>
      </c>
    </row>
    <row r="225" spans="1:7" ht="15" customHeight="1" x14ac:dyDescent="0.25">
      <c r="A225" s="35" t="s">
        <v>39</v>
      </c>
      <c r="B225" s="37">
        <v>0</v>
      </c>
      <c r="C225" s="42">
        <v>5969742.8600000003</v>
      </c>
      <c r="D225" s="44">
        <f t="shared" si="27"/>
        <v>5969742.8600000003</v>
      </c>
      <c r="E225" s="42">
        <v>5945614.2599999998</v>
      </c>
      <c r="F225" s="42">
        <v>3610805.06</v>
      </c>
      <c r="G225" s="38">
        <f t="shared" si="28"/>
        <v>24128.600000000559</v>
      </c>
    </row>
    <row r="226" spans="1:7" ht="15" customHeight="1" x14ac:dyDescent="0.25">
      <c r="A226" s="35" t="s">
        <v>40</v>
      </c>
      <c r="B226" s="37">
        <v>0</v>
      </c>
      <c r="C226" s="42">
        <v>0</v>
      </c>
      <c r="D226" s="44">
        <f t="shared" si="27"/>
        <v>0</v>
      </c>
      <c r="E226" s="42">
        <v>0</v>
      </c>
      <c r="F226" s="42">
        <v>0</v>
      </c>
      <c r="G226" s="38">
        <f t="shared" si="28"/>
        <v>0</v>
      </c>
    </row>
    <row r="227" spans="1:7" ht="15" customHeight="1" x14ac:dyDescent="0.25">
      <c r="A227" s="36" t="s">
        <v>41</v>
      </c>
      <c r="B227" s="51">
        <f>SUM(B228:B235)</f>
        <v>0</v>
      </c>
      <c r="C227" s="48">
        <f>SUM(C228:C235)</f>
        <v>0</v>
      </c>
      <c r="D227" s="48">
        <f t="shared" ref="D227:G227" si="30">SUM(D228:D235)</f>
        <v>0</v>
      </c>
      <c r="E227" s="48">
        <f t="shared" si="30"/>
        <v>0</v>
      </c>
      <c r="F227" s="48">
        <f t="shared" si="30"/>
        <v>0</v>
      </c>
      <c r="G227" s="49">
        <f t="shared" si="30"/>
        <v>0</v>
      </c>
    </row>
    <row r="228" spans="1:7" ht="15.75" customHeight="1" x14ac:dyDescent="0.25">
      <c r="A228" s="35" t="s">
        <v>76</v>
      </c>
      <c r="B228" s="37">
        <v>0</v>
      </c>
      <c r="C228" s="42">
        <v>0</v>
      </c>
      <c r="D228" s="44">
        <f t="shared" si="27"/>
        <v>0</v>
      </c>
      <c r="E228" s="42">
        <v>0</v>
      </c>
      <c r="F228" s="42">
        <v>0</v>
      </c>
      <c r="G228" s="38">
        <f t="shared" si="28"/>
        <v>0</v>
      </c>
    </row>
    <row r="229" spans="1:7" ht="15.75" customHeight="1" x14ac:dyDescent="0.25">
      <c r="A229" s="35" t="s">
        <v>43</v>
      </c>
      <c r="B229" s="37">
        <v>0</v>
      </c>
      <c r="C229" s="42">
        <v>0</v>
      </c>
      <c r="D229" s="44">
        <f t="shared" si="27"/>
        <v>0</v>
      </c>
      <c r="E229" s="42">
        <v>0</v>
      </c>
      <c r="F229" s="42">
        <v>0</v>
      </c>
      <c r="G229" s="38">
        <f t="shared" si="28"/>
        <v>0</v>
      </c>
    </row>
    <row r="230" spans="1:7" x14ac:dyDescent="0.25">
      <c r="A230" s="35" t="s">
        <v>44</v>
      </c>
      <c r="B230" s="37">
        <v>0</v>
      </c>
      <c r="C230" s="42">
        <v>0</v>
      </c>
      <c r="D230" s="44">
        <f t="shared" si="27"/>
        <v>0</v>
      </c>
      <c r="E230" s="42">
        <v>0</v>
      </c>
      <c r="F230" s="42">
        <v>0</v>
      </c>
      <c r="G230" s="38">
        <f t="shared" si="28"/>
        <v>0</v>
      </c>
    </row>
    <row r="231" spans="1:7" x14ac:dyDescent="0.25">
      <c r="A231" s="35" t="s">
        <v>45</v>
      </c>
      <c r="B231" s="37">
        <v>0</v>
      </c>
      <c r="C231" s="42">
        <v>0</v>
      </c>
      <c r="D231" s="44">
        <f t="shared" si="27"/>
        <v>0</v>
      </c>
      <c r="E231" s="42">
        <v>0</v>
      </c>
      <c r="F231" s="42">
        <v>0</v>
      </c>
      <c r="G231" s="38">
        <f t="shared" si="28"/>
        <v>0</v>
      </c>
    </row>
    <row r="232" spans="1:7" x14ac:dyDescent="0.25">
      <c r="A232" s="35" t="s">
        <v>46</v>
      </c>
      <c r="B232" s="37">
        <v>0</v>
      </c>
      <c r="C232" s="42">
        <v>0</v>
      </c>
      <c r="D232" s="44">
        <f t="shared" si="27"/>
        <v>0</v>
      </c>
      <c r="E232" s="42">
        <v>0</v>
      </c>
      <c r="F232" s="42">
        <v>0</v>
      </c>
      <c r="G232" s="38">
        <f t="shared" si="28"/>
        <v>0</v>
      </c>
    </row>
    <row r="233" spans="1:7" ht="24" x14ac:dyDescent="0.25">
      <c r="A233" s="35" t="s">
        <v>47</v>
      </c>
      <c r="B233" s="37">
        <v>0</v>
      </c>
      <c r="C233" s="42">
        <v>0</v>
      </c>
      <c r="D233" s="44">
        <f t="shared" si="27"/>
        <v>0</v>
      </c>
      <c r="E233" s="42">
        <v>0</v>
      </c>
      <c r="F233" s="42">
        <v>0</v>
      </c>
      <c r="G233" s="38">
        <f t="shared" si="28"/>
        <v>0</v>
      </c>
    </row>
    <row r="234" spans="1:7" x14ac:dyDescent="0.25">
      <c r="A234" s="35" t="s">
        <v>48</v>
      </c>
      <c r="B234" s="37">
        <v>0</v>
      </c>
      <c r="C234" s="42">
        <v>0</v>
      </c>
      <c r="D234" s="44">
        <f t="shared" si="27"/>
        <v>0</v>
      </c>
      <c r="E234" s="42">
        <v>0</v>
      </c>
      <c r="F234" s="42">
        <v>0</v>
      </c>
      <c r="G234" s="38">
        <f t="shared" si="28"/>
        <v>0</v>
      </c>
    </row>
    <row r="235" spans="1:7" ht="24" x14ac:dyDescent="0.25">
      <c r="A235" s="35" t="s">
        <v>42</v>
      </c>
      <c r="B235" s="37">
        <v>0</v>
      </c>
      <c r="C235" s="42">
        <v>0</v>
      </c>
      <c r="D235" s="44">
        <f t="shared" si="27"/>
        <v>0</v>
      </c>
      <c r="E235" s="42">
        <v>0</v>
      </c>
      <c r="F235" s="42">
        <v>0</v>
      </c>
      <c r="G235" s="38">
        <f t="shared" si="28"/>
        <v>0</v>
      </c>
    </row>
    <row r="236" spans="1:7" x14ac:dyDescent="0.25">
      <c r="A236" s="36" t="s">
        <v>90</v>
      </c>
      <c r="B236" s="51">
        <f t="shared" ref="B236:G236" si="31">+B239</f>
        <v>33000000</v>
      </c>
      <c r="C236" s="55">
        <f>+C239</f>
        <v>-33000000</v>
      </c>
      <c r="D236" s="55">
        <f t="shared" si="31"/>
        <v>0</v>
      </c>
      <c r="E236" s="55">
        <f t="shared" si="31"/>
        <v>0</v>
      </c>
      <c r="F236" s="55">
        <f t="shared" si="31"/>
        <v>0</v>
      </c>
      <c r="G236" s="56">
        <f t="shared" si="31"/>
        <v>0</v>
      </c>
    </row>
    <row r="237" spans="1:7" x14ac:dyDescent="0.25">
      <c r="A237" s="35" t="s">
        <v>50</v>
      </c>
      <c r="B237" s="37">
        <v>0</v>
      </c>
      <c r="C237" s="42">
        <v>0</v>
      </c>
      <c r="D237" s="44">
        <f t="shared" si="27"/>
        <v>0</v>
      </c>
      <c r="E237" s="42">
        <v>0</v>
      </c>
      <c r="F237" s="42">
        <v>0</v>
      </c>
      <c r="G237" s="38">
        <f t="shared" si="28"/>
        <v>0</v>
      </c>
    </row>
    <row r="238" spans="1:7" x14ac:dyDescent="0.25">
      <c r="A238" s="35" t="s">
        <v>51</v>
      </c>
      <c r="B238" s="37">
        <v>0</v>
      </c>
      <c r="C238" s="42">
        <v>0</v>
      </c>
      <c r="D238" s="44">
        <f t="shared" si="27"/>
        <v>0</v>
      </c>
      <c r="E238" s="42">
        <v>0</v>
      </c>
      <c r="F238" s="42">
        <v>0</v>
      </c>
      <c r="G238" s="38">
        <f t="shared" si="28"/>
        <v>0</v>
      </c>
    </row>
    <row r="239" spans="1:7" x14ac:dyDescent="0.25">
      <c r="A239" s="35" t="s">
        <v>49</v>
      </c>
      <c r="B239" s="84">
        <v>33000000</v>
      </c>
      <c r="C239" s="96">
        <v>-33000000</v>
      </c>
      <c r="D239" s="44">
        <f t="shared" si="27"/>
        <v>0</v>
      </c>
      <c r="E239" s="57">
        <v>0</v>
      </c>
      <c r="F239" s="57">
        <v>0</v>
      </c>
      <c r="G239" s="38">
        <f t="shared" si="28"/>
        <v>0</v>
      </c>
    </row>
    <row r="240" spans="1:7" x14ac:dyDescent="0.25">
      <c r="A240" s="36" t="s">
        <v>91</v>
      </c>
      <c r="B240" s="51">
        <f>+B241+B242</f>
        <v>28402665.43</v>
      </c>
      <c r="C240" s="48">
        <f>+C241+C242</f>
        <v>0</v>
      </c>
      <c r="D240" s="48">
        <f>+D241+D242</f>
        <v>28402665.43</v>
      </c>
      <c r="E240" s="48">
        <f>+E241+E242</f>
        <v>28402665.43</v>
      </c>
      <c r="F240" s="48">
        <f t="shared" ref="F240" si="32">+F241+F242</f>
        <v>26017349.82</v>
      </c>
      <c r="G240" s="49">
        <f>+G241+G242</f>
        <v>0</v>
      </c>
    </row>
    <row r="241" spans="1:7" x14ac:dyDescent="0.25">
      <c r="A241" s="35" t="s">
        <v>52</v>
      </c>
      <c r="B241" s="85">
        <v>15874089.279999999</v>
      </c>
      <c r="C241" s="86">
        <v>0</v>
      </c>
      <c r="D241" s="44">
        <f t="shared" si="27"/>
        <v>15874089.279999999</v>
      </c>
      <c r="E241" s="86">
        <v>15874089.279999999</v>
      </c>
      <c r="F241" s="86">
        <v>14502987.460000001</v>
      </c>
      <c r="G241" s="38">
        <f t="shared" si="28"/>
        <v>0</v>
      </c>
    </row>
    <row r="242" spans="1:7" x14ac:dyDescent="0.25">
      <c r="A242" s="35" t="s">
        <v>53</v>
      </c>
      <c r="B242" s="85">
        <v>12528576.15</v>
      </c>
      <c r="C242" s="86">
        <v>0</v>
      </c>
      <c r="D242" s="44">
        <f t="shared" si="27"/>
        <v>12528576.15</v>
      </c>
      <c r="E242" s="86">
        <v>12528576.15</v>
      </c>
      <c r="F242" s="86">
        <v>11514362.359999999</v>
      </c>
      <c r="G242" s="38">
        <f t="shared" si="28"/>
        <v>0</v>
      </c>
    </row>
    <row r="243" spans="1:7" x14ac:dyDescent="0.25">
      <c r="A243" s="35" t="s">
        <v>55</v>
      </c>
      <c r="B243" s="37">
        <v>0</v>
      </c>
      <c r="C243" s="42">
        <v>0</v>
      </c>
      <c r="D243" s="44">
        <f t="shared" si="27"/>
        <v>0</v>
      </c>
      <c r="E243" s="42">
        <v>0</v>
      </c>
      <c r="F243" s="42">
        <v>0</v>
      </c>
      <c r="G243" s="38">
        <f t="shared" si="28"/>
        <v>0</v>
      </c>
    </row>
    <row r="244" spans="1:7" x14ac:dyDescent="0.25">
      <c r="A244" s="35" t="s">
        <v>54</v>
      </c>
      <c r="B244" s="37">
        <v>0</v>
      </c>
      <c r="C244" s="42">
        <v>0</v>
      </c>
      <c r="D244" s="44">
        <f t="shared" si="27"/>
        <v>0</v>
      </c>
      <c r="E244" s="42">
        <v>0</v>
      </c>
      <c r="F244" s="42">
        <v>0</v>
      </c>
      <c r="G244" s="38">
        <f t="shared" si="28"/>
        <v>0</v>
      </c>
    </row>
    <row r="245" spans="1:7" x14ac:dyDescent="0.25">
      <c r="A245" s="35" t="s">
        <v>56</v>
      </c>
      <c r="B245" s="37">
        <v>0</v>
      </c>
      <c r="C245" s="42">
        <v>0</v>
      </c>
      <c r="D245" s="44">
        <f t="shared" si="27"/>
        <v>0</v>
      </c>
      <c r="E245" s="42">
        <v>0</v>
      </c>
      <c r="F245" s="42">
        <v>0</v>
      </c>
      <c r="G245" s="38">
        <f t="shared" si="28"/>
        <v>0</v>
      </c>
    </row>
    <row r="246" spans="1:7" x14ac:dyDescent="0.25">
      <c r="A246" s="35" t="s">
        <v>57</v>
      </c>
      <c r="B246" s="37">
        <v>0</v>
      </c>
      <c r="C246" s="42">
        <v>0</v>
      </c>
      <c r="D246" s="44">
        <f t="shared" si="27"/>
        <v>0</v>
      </c>
      <c r="E246" s="42">
        <v>0</v>
      </c>
      <c r="F246" s="42">
        <v>0</v>
      </c>
      <c r="G246" s="38">
        <f t="shared" si="28"/>
        <v>0</v>
      </c>
    </row>
    <row r="247" spans="1:7" ht="15.75" thickBot="1" x14ac:dyDescent="0.3">
      <c r="A247" s="39" t="s">
        <v>58</v>
      </c>
      <c r="B247" s="52">
        <v>0</v>
      </c>
      <c r="C247" s="42">
        <v>0</v>
      </c>
      <c r="D247" s="42">
        <v>0</v>
      </c>
      <c r="E247" s="42">
        <v>0</v>
      </c>
      <c r="F247" s="42">
        <v>0</v>
      </c>
      <c r="G247" s="50">
        <f t="shared" ref="G247" si="33">+D247-E247</f>
        <v>0</v>
      </c>
    </row>
    <row r="248" spans="1:7" ht="24.75" customHeight="1" thickBot="1" x14ac:dyDescent="0.3">
      <c r="A248" s="14" t="s">
        <v>77</v>
      </c>
      <c r="B248" s="15">
        <f t="shared" ref="B248:D248" si="34">+B149+B16</f>
        <v>905000000</v>
      </c>
      <c r="C248" s="15">
        <f>+C149+C16</f>
        <v>244672651.29999998</v>
      </c>
      <c r="D248" s="15">
        <f t="shared" si="34"/>
        <v>1149672651.3000002</v>
      </c>
      <c r="E248" s="15">
        <f>+E149+E16</f>
        <v>1123823996.6600001</v>
      </c>
      <c r="F248" s="15">
        <f>+F149+F16</f>
        <v>1027523402.2500001</v>
      </c>
      <c r="G248" s="16">
        <f>+G149+G16</f>
        <v>25848654.640000034</v>
      </c>
    </row>
    <row r="249" spans="1:7" x14ac:dyDescent="0.25">
      <c r="C249" s="10"/>
      <c r="D249" s="10"/>
      <c r="E249" s="10"/>
    </row>
    <row r="251" spans="1:7" x14ac:dyDescent="0.25">
      <c r="A251" s="77"/>
      <c r="B251" s="99"/>
      <c r="C251" s="100"/>
      <c r="D251" s="99"/>
      <c r="E251" s="100"/>
      <c r="F251" s="100"/>
      <c r="G251" s="100"/>
    </row>
    <row r="253" spans="1:7" x14ac:dyDescent="0.25">
      <c r="A253" s="119"/>
      <c r="B253" s="119"/>
      <c r="C253" s="119"/>
      <c r="D253" s="119"/>
      <c r="E253" s="119"/>
      <c r="F253" s="119"/>
      <c r="G253" s="119"/>
    </row>
    <row r="254" spans="1:7" x14ac:dyDescent="0.25">
      <c r="A254" s="120"/>
      <c r="B254" s="120"/>
      <c r="C254" s="121"/>
      <c r="D254" s="121"/>
      <c r="E254" s="121"/>
      <c r="F254" s="121"/>
      <c r="G254" s="121"/>
    </row>
    <row r="255" spans="1:7" x14ac:dyDescent="0.25">
      <c r="A255" s="122"/>
      <c r="B255" s="122"/>
      <c r="C255" s="122"/>
      <c r="D255" s="122"/>
      <c r="E255" s="122"/>
      <c r="F255" s="122"/>
      <c r="G255" s="122"/>
    </row>
    <row r="258" spans="1:7" x14ac:dyDescent="0.25">
      <c r="A258" s="104"/>
      <c r="B258" s="104"/>
      <c r="C258" s="104"/>
      <c r="D258" s="104"/>
      <c r="E258" s="104"/>
      <c r="F258" s="104"/>
      <c r="G258" s="104"/>
    </row>
  </sheetData>
  <mergeCells count="38">
    <mergeCell ref="A255:B255"/>
    <mergeCell ref="C255:D255"/>
    <mergeCell ref="E255:G255"/>
    <mergeCell ref="A253:B253"/>
    <mergeCell ref="C253:D253"/>
    <mergeCell ref="E253:G253"/>
    <mergeCell ref="A254:B254"/>
    <mergeCell ref="C254:D254"/>
    <mergeCell ref="E254:G254"/>
    <mergeCell ref="A73:G73"/>
    <mergeCell ref="A74:G74"/>
    <mergeCell ref="A75:G75"/>
    <mergeCell ref="A76:G76"/>
    <mergeCell ref="A14:A15"/>
    <mergeCell ref="B14:F14"/>
    <mergeCell ref="G14:G15"/>
    <mergeCell ref="A9:G9"/>
    <mergeCell ref="A10:G10"/>
    <mergeCell ref="A11:G11"/>
    <mergeCell ref="A12:G12"/>
    <mergeCell ref="A13:G13"/>
    <mergeCell ref="A211:A212"/>
    <mergeCell ref="B211:F211"/>
    <mergeCell ref="G211:G212"/>
    <mergeCell ref="A147:A148"/>
    <mergeCell ref="B147:F147"/>
    <mergeCell ref="G147:G148"/>
    <mergeCell ref="A208:G208"/>
    <mergeCell ref="A209:G209"/>
    <mergeCell ref="A145:G145"/>
    <mergeCell ref="A206:G206"/>
    <mergeCell ref="A207:G207"/>
    <mergeCell ref="B78:F78"/>
    <mergeCell ref="A78:A79"/>
    <mergeCell ref="A142:G142"/>
    <mergeCell ref="A143:G143"/>
    <mergeCell ref="A144:G144"/>
    <mergeCell ref="G78:G79"/>
  </mergeCells>
  <pageMargins left="0.43307086614173229" right="0" top="0.55118110236220474" bottom="0.35433070866141736" header="0.31496062992125984" footer="0.31496062992125984"/>
  <pageSetup scale="69" fitToWidth="2" orientation="portrait" r:id="rId1"/>
  <headerFooter alignWithMargins="0"/>
  <rowBreaks count="3" manualBreakCount="3">
    <brk id="64" max="6" man="1"/>
    <brk id="132" max="6" man="1"/>
    <brk id="197" max="6" man="1"/>
  </rowBreaks>
  <ignoredErrors>
    <ignoredError sqref="G227 D25 G25 G107 G103 G90" formula="1"/>
    <ignoredError sqref="E223:F223 F213 B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 Presupuestos</cp:lastModifiedBy>
  <cp:lastPrinted>2024-04-02T17:03:47Z</cp:lastPrinted>
  <dcterms:created xsi:type="dcterms:W3CDTF">2020-04-27T22:29:02Z</dcterms:created>
  <dcterms:modified xsi:type="dcterms:W3CDTF">2024-04-02T17:07:19Z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