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X AYUNTAMIENTO\2022\TERCER TRIMESTRE 2022 FORMATOS\IV. Informacion financiera adicional (LDF)\"/>
    </mc:Choice>
  </mc:AlternateContent>
  <xr:revisionPtr revIDLastSave="0" documentId="13_ncr:1_{B0C5E133-A230-47DB-BA1D-C99050849F5C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 1" sheetId="1" r:id="rId1"/>
  </sheets>
  <definedNames>
    <definedName name="_xlnm.Print_Area" localSheetId="0">'HOJA 1'!$A$1:$G$265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1" l="1"/>
  <c r="D91" i="1"/>
  <c r="D92" i="1"/>
  <c r="D242" i="1"/>
  <c r="D243" i="1"/>
  <c r="D244" i="1"/>
  <c r="D245" i="1"/>
  <c r="G245" i="1" s="1"/>
  <c r="D246" i="1"/>
  <c r="D241" i="1"/>
  <c r="G241" i="1" s="1"/>
  <c r="D238" i="1"/>
  <c r="D239" i="1"/>
  <c r="G239" i="1" s="1"/>
  <c r="D237" i="1"/>
  <c r="G237" i="1" s="1"/>
  <c r="D229" i="1"/>
  <c r="D230" i="1"/>
  <c r="D231" i="1"/>
  <c r="G231" i="1" s="1"/>
  <c r="D232" i="1"/>
  <c r="G232" i="1" s="1"/>
  <c r="D233" i="1"/>
  <c r="D234" i="1"/>
  <c r="D235" i="1"/>
  <c r="G235" i="1" s="1"/>
  <c r="D228" i="1"/>
  <c r="G228" i="1" s="1"/>
  <c r="D225" i="1"/>
  <c r="D226" i="1"/>
  <c r="D224" i="1"/>
  <c r="G224" i="1" s="1"/>
  <c r="D215" i="1"/>
  <c r="D216" i="1"/>
  <c r="G216" i="1" s="1"/>
  <c r="D217" i="1"/>
  <c r="G217" i="1" s="1"/>
  <c r="D218" i="1"/>
  <c r="G218" i="1" s="1"/>
  <c r="D219" i="1"/>
  <c r="D220" i="1"/>
  <c r="G220" i="1" s="1"/>
  <c r="D221" i="1"/>
  <c r="G221" i="1" s="1"/>
  <c r="D222" i="1"/>
  <c r="G222" i="1" s="1"/>
  <c r="D214" i="1"/>
  <c r="G214" i="1" s="1"/>
  <c r="D180" i="1"/>
  <c r="D181" i="1"/>
  <c r="D182" i="1"/>
  <c r="D183" i="1"/>
  <c r="D184" i="1"/>
  <c r="D185" i="1"/>
  <c r="D186" i="1"/>
  <c r="D187" i="1"/>
  <c r="D188" i="1"/>
  <c r="D179" i="1"/>
  <c r="D170" i="1"/>
  <c r="G170" i="1" s="1"/>
  <c r="D171" i="1"/>
  <c r="G171" i="1" s="1"/>
  <c r="D172" i="1"/>
  <c r="G172" i="1" s="1"/>
  <c r="D173" i="1"/>
  <c r="G173" i="1" s="1"/>
  <c r="D174" i="1"/>
  <c r="D175" i="1"/>
  <c r="D176" i="1"/>
  <c r="D177" i="1"/>
  <c r="G177" i="1" s="1"/>
  <c r="D169" i="1"/>
  <c r="G169" i="1" s="1"/>
  <c r="D160" i="1"/>
  <c r="G160" i="1" s="1"/>
  <c r="D161" i="1"/>
  <c r="G161" i="1" s="1"/>
  <c r="D162" i="1"/>
  <c r="D163" i="1"/>
  <c r="G163" i="1" s="1"/>
  <c r="G158" i="1" s="1"/>
  <c r="D164" i="1"/>
  <c r="D165" i="1"/>
  <c r="G165" i="1" s="1"/>
  <c r="D166" i="1"/>
  <c r="G166" i="1" s="1"/>
  <c r="D167" i="1"/>
  <c r="G167" i="1" s="1"/>
  <c r="D159" i="1"/>
  <c r="G242" i="1"/>
  <c r="G243" i="1"/>
  <c r="G244" i="1"/>
  <c r="G246" i="1"/>
  <c r="G238" i="1"/>
  <c r="G229" i="1"/>
  <c r="G230" i="1"/>
  <c r="G233" i="1"/>
  <c r="G234" i="1"/>
  <c r="G225" i="1"/>
  <c r="G226" i="1"/>
  <c r="G215" i="1"/>
  <c r="G219" i="1"/>
  <c r="G174" i="1"/>
  <c r="G175" i="1"/>
  <c r="G176" i="1"/>
  <c r="G162" i="1"/>
  <c r="G164" i="1"/>
  <c r="D109" i="1"/>
  <c r="G109" i="1" s="1"/>
  <c r="D110" i="1"/>
  <c r="D111" i="1"/>
  <c r="G111" i="1" s="1"/>
  <c r="D112" i="1"/>
  <c r="G112" i="1" s="1"/>
  <c r="D113" i="1"/>
  <c r="D108" i="1"/>
  <c r="G108" i="1" s="1"/>
  <c r="D105" i="1"/>
  <c r="D106" i="1"/>
  <c r="G106" i="1" s="1"/>
  <c r="G103" i="1" s="1"/>
  <c r="D104" i="1"/>
  <c r="D96" i="1"/>
  <c r="D97" i="1"/>
  <c r="G97" i="1" s="1"/>
  <c r="D98" i="1"/>
  <c r="D99" i="1"/>
  <c r="D100" i="1"/>
  <c r="D101" i="1"/>
  <c r="G101" i="1" s="1"/>
  <c r="D102" i="1"/>
  <c r="D95" i="1"/>
  <c r="G95" i="1" s="1"/>
  <c r="D93" i="1"/>
  <c r="D82" i="1"/>
  <c r="D83" i="1"/>
  <c r="G83" i="1" s="1"/>
  <c r="D84" i="1"/>
  <c r="G84" i="1" s="1"/>
  <c r="D85" i="1"/>
  <c r="G85" i="1" s="1"/>
  <c r="D86" i="1"/>
  <c r="G86" i="1" s="1"/>
  <c r="D87" i="1"/>
  <c r="G87" i="1" s="1"/>
  <c r="D88" i="1"/>
  <c r="D89" i="1"/>
  <c r="G89" i="1" s="1"/>
  <c r="D81" i="1"/>
  <c r="G81" i="1" s="1"/>
  <c r="D48" i="1"/>
  <c r="G48" i="1" s="1"/>
  <c r="D49" i="1"/>
  <c r="G49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47" i="1"/>
  <c r="G47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36" i="1"/>
  <c r="G36" i="1" s="1"/>
  <c r="D27" i="1"/>
  <c r="G27" i="1" s="1"/>
  <c r="D28" i="1"/>
  <c r="G28" i="1" s="1"/>
  <c r="D29" i="1"/>
  <c r="D30" i="1"/>
  <c r="D31" i="1"/>
  <c r="D32" i="1"/>
  <c r="D33" i="1"/>
  <c r="G33" i="1" s="1"/>
  <c r="D34" i="1"/>
  <c r="D26" i="1"/>
  <c r="G26" i="1" s="1"/>
  <c r="D19" i="1"/>
  <c r="G19" i="1" s="1"/>
  <c r="D20" i="1"/>
  <c r="D21" i="1"/>
  <c r="G21" i="1" s="1"/>
  <c r="D22" i="1"/>
  <c r="G22" i="1" s="1"/>
  <c r="D23" i="1"/>
  <c r="D24" i="1"/>
  <c r="D18" i="1"/>
  <c r="G18" i="1" s="1"/>
  <c r="G110" i="1"/>
  <c r="G113" i="1"/>
  <c r="G114" i="1"/>
  <c r="G105" i="1"/>
  <c r="G104" i="1"/>
  <c r="G92" i="1"/>
  <c r="G93" i="1"/>
  <c r="G96" i="1"/>
  <c r="G98" i="1"/>
  <c r="G99" i="1"/>
  <c r="G100" i="1"/>
  <c r="G102" i="1"/>
  <c r="G91" i="1"/>
  <c r="G82" i="1"/>
  <c r="G88" i="1"/>
  <c r="G34" i="1"/>
  <c r="G29" i="1"/>
  <c r="G30" i="1"/>
  <c r="G31" i="1"/>
  <c r="G32" i="1"/>
  <c r="G20" i="1"/>
  <c r="G23" i="1"/>
  <c r="G24" i="1"/>
  <c r="G90" i="1" l="1"/>
  <c r="G45" i="1"/>
  <c r="G35" i="1"/>
  <c r="G240" i="1"/>
  <c r="G107" i="1"/>
  <c r="C223" i="1" l="1"/>
  <c r="B90" i="1"/>
  <c r="C90" i="1"/>
  <c r="B45" i="1"/>
  <c r="F90" i="1" l="1"/>
  <c r="E90" i="1"/>
  <c r="C168" i="1" l="1"/>
  <c r="C150" i="1" l="1"/>
  <c r="C213" i="1"/>
  <c r="C236" i="1"/>
  <c r="C240" i="1"/>
  <c r="F80" i="1"/>
  <c r="G183" i="1" l="1"/>
  <c r="D178" i="1"/>
  <c r="E17" i="1"/>
  <c r="B17" i="1"/>
  <c r="F107" i="1"/>
  <c r="C107" i="1"/>
  <c r="C45" i="1"/>
  <c r="C25" i="1"/>
  <c r="B25" i="1"/>
  <c r="B35" i="1"/>
  <c r="B80" i="1"/>
  <c r="D107" i="1" l="1"/>
  <c r="E158" i="1"/>
  <c r="F158" i="1"/>
  <c r="C158" i="1"/>
  <c r="E213" i="1"/>
  <c r="D94" i="1" l="1"/>
  <c r="D90" i="1"/>
  <c r="E150" i="1"/>
  <c r="D236" i="1"/>
  <c r="F168" i="1"/>
  <c r="E168" i="1"/>
  <c r="C17" i="1"/>
  <c r="C80" i="1"/>
  <c r="C103" i="1"/>
  <c r="D152" i="1"/>
  <c r="D153" i="1"/>
  <c r="D154" i="1"/>
  <c r="D155" i="1"/>
  <c r="G155" i="1" s="1"/>
  <c r="D156" i="1"/>
  <c r="D157" i="1"/>
  <c r="D151" i="1"/>
  <c r="D158" i="1" l="1"/>
  <c r="D150" i="1"/>
  <c r="D80" i="1"/>
  <c r="G159" i="1"/>
  <c r="G151" i="1"/>
  <c r="E240" i="1" l="1"/>
  <c r="E25" i="1" l="1"/>
  <c r="E80" i="1"/>
  <c r="E107" i="1"/>
  <c r="G236" i="1"/>
  <c r="G247" i="1"/>
  <c r="F240" i="1"/>
  <c r="D240" i="1"/>
  <c r="E236" i="1"/>
  <c r="D227" i="1"/>
  <c r="E227" i="1"/>
  <c r="F227" i="1"/>
  <c r="C227" i="1"/>
  <c r="B227" i="1"/>
  <c r="E223" i="1"/>
  <c r="F223" i="1"/>
  <c r="B223" i="1"/>
  <c r="F213" i="1"/>
  <c r="B213" i="1"/>
  <c r="G180" i="1"/>
  <c r="G181" i="1"/>
  <c r="G182" i="1"/>
  <c r="G184" i="1"/>
  <c r="G185" i="1"/>
  <c r="G186" i="1"/>
  <c r="G187" i="1"/>
  <c r="G188" i="1"/>
  <c r="G179" i="1"/>
  <c r="E178" i="1"/>
  <c r="F178" i="1"/>
  <c r="C178" i="1"/>
  <c r="B178" i="1"/>
  <c r="B168" i="1"/>
  <c r="B158" i="1"/>
  <c r="G152" i="1"/>
  <c r="G153" i="1"/>
  <c r="G154" i="1"/>
  <c r="G156" i="1"/>
  <c r="G157" i="1"/>
  <c r="F149" i="1" l="1"/>
  <c r="F248" i="1" s="1"/>
  <c r="C149" i="1"/>
  <c r="D223" i="1"/>
  <c r="G213" i="1"/>
  <c r="D213" i="1"/>
  <c r="D168" i="1"/>
  <c r="D45" i="1"/>
  <c r="G178" i="1"/>
  <c r="E149" i="1"/>
  <c r="G150" i="1"/>
  <c r="G227" i="1"/>
  <c r="D103" i="1"/>
  <c r="E103" i="1"/>
  <c r="F103" i="1"/>
  <c r="E94" i="1"/>
  <c r="G94" i="1" s="1"/>
  <c r="F94" i="1"/>
  <c r="C94" i="1"/>
  <c r="B107" i="1"/>
  <c r="B103" i="1"/>
  <c r="B94" i="1"/>
  <c r="F35" i="1"/>
  <c r="F25" i="1"/>
  <c r="E35" i="1"/>
  <c r="C35" i="1"/>
  <c r="C16" i="1" s="1"/>
  <c r="F45" i="1"/>
  <c r="E45" i="1"/>
  <c r="C248" i="1" l="1"/>
  <c r="D25" i="1"/>
  <c r="D35" i="1"/>
  <c r="G168" i="1"/>
  <c r="E16" i="1"/>
  <c r="B16" i="1"/>
  <c r="F24" i="1"/>
  <c r="D149" i="1"/>
  <c r="G223" i="1"/>
  <c r="G80" i="1"/>
  <c r="G25" i="1"/>
  <c r="D17" i="1"/>
  <c r="B240" i="1"/>
  <c r="F236" i="1"/>
  <c r="B236" i="1"/>
  <c r="B150" i="1"/>
  <c r="D16" i="1" l="1"/>
  <c r="D248" i="1" s="1"/>
  <c r="G149" i="1"/>
  <c r="F23" i="1"/>
  <c r="E248" i="1"/>
  <c r="B149" i="1"/>
  <c r="G17" i="1" l="1"/>
  <c r="G16" i="1" s="1"/>
  <c r="G248" i="1" s="1"/>
  <c r="F17" i="1"/>
  <c r="F16" i="1" s="1"/>
  <c r="B248" i="1"/>
</calcChain>
</file>

<file path=xl/sharedStrings.xml><?xml version="1.0" encoding="utf-8"?>
<sst xmlns="http://schemas.openxmlformats.org/spreadsheetml/2006/main" count="204" uniqueCount="96">
  <si>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</si>
  <si>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</si>
  <si>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</si>
  <si>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</si>
  <si>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</si>
  <si>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</si>
  <si>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</si>
  <si>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</si>
  <si>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</si>
  <si>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</si>
  <si>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</si>
  <si>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a2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</si>
  <si>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</si>
  <si>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</si>
  <si>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</si>
  <si>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</si>
  <si>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</si>
  <si>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</si>
  <si>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</si>
  <si>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</si>
  <si>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</si>
  <si>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</si>
  <si>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</si>
  <si>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</si>
  <si>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</si>
  <si>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</si>
  <si>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</si>
  <si>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</si>
  <si>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</si>
  <si>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</si>
  <si>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</si>
  <si>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</si>
  <si>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</si>
  <si>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</si>
  <si>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</si>
  <si>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</si>
  <si>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</si>
  <si>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</si>
  <si>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</si>
  <si>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</si>
  <si>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</si>
  <si>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</si>
  <si>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</si>
  <si>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</si>
  <si>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</si>
  <si>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</si>
  <si>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</si>
  <si>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</si>
  <si>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</si>
  <si>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</si>
  <si>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</si>
  <si>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</si>
  <si>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</si>
  <si>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</si>
  <si>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</si>
  <si>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</si>
  <si>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</si>
  <si>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</si>
  <si>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</si>
  <si>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</si>
  <si>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</si>
  <si>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</si>
  <si>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</si>
  <si>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</si>
  <si>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</si>
  <si>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</si>
  <si>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</si>
  <si>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</si>
  <si>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</si>
  <si>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</si>
  <si>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</si>
  <si>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</si>
  <si>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</si>
  <si>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</si>
  <si>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</si>
  <si>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</si>
  <si>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</si>
  <si>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</si>
  <si>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</si>
  <si>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</si>
  <si>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</si>
  <si>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</si>
  <si>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</si>
  <si>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</si>
  <si>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</si>
  <si>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</si>
  <si>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t>PAG.4-4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</si>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</sst>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#,##0.00"/>
    <numFmt numFmtId="165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7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6" xfId="0" applyNumberFormat="1" applyFont="1" applyBorder="1" applyAlignment="1">
      <alignment horizontal="right" vertical="top" wrapText="1" readingOrder="1"/>
    </xf>
    <xf numFmtId="0" fontId="3" fillId="0" borderId="6" xfId="0" applyFont="1" applyBorder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 wrapText="1" readingOrder="1"/>
    </xf>
    <xf numFmtId="0" fontId="4" fillId="0" borderId="22" xfId="0" applyFont="1" applyBorder="1" applyAlignment="1">
      <alignment horizontal="center" vertical="center" wrapText="1" readingOrder="1"/>
    </xf>
    <xf numFmtId="165" fontId="6" fillId="0" borderId="24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left" vertical="top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165" fontId="10" fillId="2" borderId="11" xfId="0" applyNumberFormat="1" applyFont="1" applyFill="1" applyBorder="1" applyAlignment="1">
      <alignment horizontal="righ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1" fillId="0" borderId="12" xfId="0" applyFont="1" applyBorder="1" applyAlignment="1">
      <alignment horizontal="left" vertical="top" wrapText="1" indent="1" readingOrder="1"/>
    </xf>
    <xf numFmtId="165" fontId="12" fillId="0" borderId="26" xfId="0" applyNumberFormat="1" applyFont="1" applyBorder="1" applyAlignment="1">
      <alignment horizontal="right"/>
    </xf>
    <xf numFmtId="0" fontId="4" fillId="0" borderId="12" xfId="0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right" vertical="top" wrapText="1" readingOrder="1"/>
    </xf>
    <xf numFmtId="165" fontId="11" fillId="0" borderId="26" xfId="0" applyNumberFormat="1" applyFont="1" applyBorder="1" applyAlignment="1">
      <alignment horizontal="right" vertical="top" wrapText="1" readingOrder="1"/>
    </xf>
    <xf numFmtId="0" fontId="11" fillId="0" borderId="13" xfId="0" applyFont="1" applyBorder="1" applyAlignment="1">
      <alignment horizontal="left" vertical="top" wrapText="1" indent="1" readingOrder="1"/>
    </xf>
    <xf numFmtId="0" fontId="12" fillId="0" borderId="12" xfId="0" applyFont="1" applyBorder="1" applyAlignment="1">
      <alignment horizontal="left" indent="1"/>
    </xf>
    <xf numFmtId="165" fontId="11" fillId="0" borderId="5" xfId="0" applyNumberFormat="1" applyFont="1" applyBorder="1" applyAlignment="1">
      <alignment horizontal="right" vertical="top" wrapText="1" readingOrder="1"/>
    </xf>
    <xf numFmtId="0" fontId="10" fillId="2" borderId="20" xfId="0" applyFont="1" applyFill="1" applyBorder="1" applyAlignment="1">
      <alignment horizontal="center" vertical="center" wrapText="1" readingOrder="1"/>
    </xf>
    <xf numFmtId="0" fontId="4" fillId="2" borderId="20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left" vertical="top" wrapText="1" readingOrder="1"/>
    </xf>
    <xf numFmtId="0" fontId="4" fillId="0" borderId="25" xfId="0" applyFont="1" applyBorder="1" applyAlignment="1">
      <alignment vertical="top" wrapText="1" readingOrder="1"/>
    </xf>
    <xf numFmtId="0" fontId="11" fillId="0" borderId="14" xfId="0" applyFont="1" applyBorder="1" applyAlignment="1">
      <alignment horizontal="left" vertical="top" wrapText="1" indent="1" readingOrder="1"/>
    </xf>
    <xf numFmtId="0" fontId="4" fillId="0" borderId="14" xfId="0" applyFont="1" applyBorder="1" applyAlignment="1">
      <alignment vertical="top" wrapText="1" readingOrder="1"/>
    </xf>
    <xf numFmtId="165" fontId="12" fillId="0" borderId="26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top" wrapText="1" indent="1" readingOrder="1"/>
    </xf>
    <xf numFmtId="0" fontId="12" fillId="0" borderId="14" xfId="0" applyFont="1" applyBorder="1" applyAlignment="1">
      <alignment horizontal="left" indent="1"/>
    </xf>
    <xf numFmtId="165" fontId="11" fillId="0" borderId="32" xfId="0" applyNumberFormat="1" applyFont="1" applyBorder="1" applyAlignment="1">
      <alignment horizontal="right" vertical="top" wrapText="1" readingOrder="1"/>
    </xf>
    <xf numFmtId="165" fontId="12" fillId="0" borderId="32" xfId="0" applyNumberFormat="1" applyFont="1" applyBorder="1" applyAlignment="1">
      <alignment horizontal="right" vertical="center"/>
    </xf>
    <xf numFmtId="165" fontId="12" fillId="0" borderId="32" xfId="0" applyNumberFormat="1" applyFont="1" applyBorder="1"/>
    <xf numFmtId="165" fontId="11" fillId="0" borderId="32" xfId="0" applyNumberFormat="1" applyFont="1" applyBorder="1" applyAlignment="1">
      <alignment horizontal="right" vertical="center" wrapText="1" readingOrder="1"/>
    </xf>
    <xf numFmtId="165" fontId="6" fillId="2" borderId="20" xfId="0" applyNumberFormat="1" applyFont="1" applyFill="1" applyBorder="1" applyAlignment="1">
      <alignment horizontal="right" vertical="center"/>
    </xf>
    <xf numFmtId="165" fontId="6" fillId="2" borderId="21" xfId="0" applyNumberFormat="1" applyFont="1" applyFill="1" applyBorder="1" applyAlignment="1">
      <alignment horizontal="right" vertical="center"/>
    </xf>
    <xf numFmtId="165" fontId="6" fillId="0" borderId="29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/>
    </xf>
    <xf numFmtId="165" fontId="12" fillId="0" borderId="30" xfId="0" applyNumberFormat="1" applyFont="1" applyBorder="1" applyAlignment="1">
      <alignment horizontal="right" vertical="center"/>
    </xf>
    <xf numFmtId="165" fontId="12" fillId="0" borderId="3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165" fontId="6" fillId="0" borderId="32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11" fillId="0" borderId="26" xfId="0" applyNumberFormat="1" applyFont="1" applyBorder="1" applyAlignment="1">
      <alignment vertical="center" wrapText="1" readingOrder="1"/>
    </xf>
    <xf numFmtId="165" fontId="11" fillId="0" borderId="32" xfId="0" applyNumberFormat="1" applyFont="1" applyBorder="1" applyAlignment="1">
      <alignment vertical="center" wrapText="1" readingOrder="1"/>
    </xf>
    <xf numFmtId="165" fontId="11" fillId="0" borderId="26" xfId="0" applyNumberFormat="1" applyFont="1" applyBorder="1" applyAlignment="1">
      <alignment horizontal="right" vertical="center" wrapText="1" readingOrder="1"/>
    </xf>
    <xf numFmtId="165" fontId="11" fillId="0" borderId="32" xfId="0" applyNumberFormat="1" applyFont="1" applyBorder="1" applyAlignment="1">
      <alignment vertical="center" wrapText="1"/>
    </xf>
    <xf numFmtId="165" fontId="11" fillId="0" borderId="32" xfId="0" applyNumberFormat="1" applyFont="1" applyBorder="1" applyAlignment="1">
      <alignment vertical="center"/>
    </xf>
    <xf numFmtId="165" fontId="0" fillId="0" borderId="32" xfId="0" applyNumberFormat="1" applyBorder="1" applyAlignment="1">
      <alignment vertical="center"/>
    </xf>
    <xf numFmtId="165" fontId="4" fillId="0" borderId="27" xfId="0" applyNumberFormat="1" applyFont="1" applyBorder="1" applyAlignment="1">
      <alignment horizontal="right" vertical="top" wrapText="1" readingOrder="1"/>
    </xf>
    <xf numFmtId="165" fontId="4" fillId="0" borderId="32" xfId="0" applyNumberFormat="1" applyFont="1" applyBorder="1" applyAlignment="1">
      <alignment horizontal="right" vertical="top" wrapText="1" readingOrder="1"/>
    </xf>
    <xf numFmtId="165" fontId="4" fillId="0" borderId="5" xfId="0" applyNumberFormat="1" applyFont="1" applyBorder="1" applyAlignment="1">
      <alignment horizontal="right" vertical="top" wrapText="1" readingOrder="1"/>
    </xf>
    <xf numFmtId="165" fontId="11" fillId="0" borderId="28" xfId="0" applyNumberFormat="1" applyFont="1" applyBorder="1" applyAlignment="1">
      <alignment horizontal="right" vertical="top" wrapText="1" readingOrder="1"/>
    </xf>
    <xf numFmtId="165" fontId="11" fillId="0" borderId="34" xfId="0" applyNumberFormat="1" applyFont="1" applyBorder="1" applyAlignment="1">
      <alignment horizontal="right" vertical="top" wrapText="1" readingOrder="1"/>
    </xf>
    <xf numFmtId="165" fontId="4" fillId="0" borderId="31" xfId="0" applyNumberFormat="1" applyFont="1" applyBorder="1" applyAlignment="1">
      <alignment horizontal="right" vertical="top" wrapText="1" readingOrder="1"/>
    </xf>
    <xf numFmtId="165" fontId="0" fillId="0" borderId="26" xfId="0" applyNumberFormat="1" applyBorder="1" applyAlignment="1">
      <alignment vertical="top"/>
    </xf>
    <xf numFmtId="165" fontId="0" fillId="0" borderId="32" xfId="0" applyNumberFormat="1" applyBorder="1" applyAlignment="1">
      <alignment vertical="top"/>
    </xf>
    <xf numFmtId="165" fontId="4" fillId="0" borderId="32" xfId="0" applyNumberFormat="1" applyFont="1" applyBorder="1" applyAlignment="1">
      <alignment vertical="top" wrapText="1" readingOrder="1"/>
    </xf>
    <xf numFmtId="165" fontId="4" fillId="0" borderId="5" xfId="0" applyNumberFormat="1" applyFont="1" applyBorder="1" applyAlignment="1">
      <alignment vertical="top" wrapText="1" readingOrder="1"/>
    </xf>
    <xf numFmtId="165" fontId="4" fillId="0" borderId="26" xfId="0" applyNumberFormat="1" applyFont="1" applyBorder="1" applyAlignment="1">
      <alignment horizontal="center" vertical="top" wrapText="1" readingOrder="1"/>
    </xf>
    <xf numFmtId="165" fontId="11" fillId="0" borderId="33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center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35" xfId="0" applyNumberFormat="1" applyFont="1" applyBorder="1" applyAlignment="1">
      <alignment horizontal="right"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165" fontId="4" fillId="0" borderId="36" xfId="0" applyNumberFormat="1" applyFont="1" applyBorder="1" applyAlignment="1">
      <alignment horizontal="right" vertical="top" wrapText="1" readingOrder="1"/>
    </xf>
    <xf numFmtId="165" fontId="11" fillId="0" borderId="5" xfId="0" applyNumberFormat="1" applyFont="1" applyBorder="1" applyAlignment="1">
      <alignment horizontal="right" vertical="center" wrapText="1" readingOrder="1"/>
    </xf>
    <xf numFmtId="165" fontId="11" fillId="0" borderId="33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top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top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0" fontId="4" fillId="2" borderId="21" xfId="0" applyFont="1" applyFill="1" applyBorder="1" applyAlignment="1">
      <alignment horizontal="center" vertical="center" wrapText="1" readingOrder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253</xdr:row>
      <xdr:rowOff>9525</xdr:rowOff>
    </xdr:from>
    <xdr:to>
      <xdr:col>3</xdr:col>
      <xdr:colOff>390525</xdr:colOff>
      <xdr:row>255</xdr:row>
      <xdr:rowOff>47625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286125" y="44405550"/>
          <a:ext cx="26289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MANUEL ZERMEÑO CHAVEZ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590550</xdr:colOff>
      <xdr:row>253</xdr:row>
      <xdr:rowOff>0</xdr:rowOff>
    </xdr:from>
    <xdr:to>
      <xdr:col>0</xdr:col>
      <xdr:colOff>2914650</xdr:colOff>
      <xdr:row>253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590550" y="44396025"/>
          <a:ext cx="232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252</xdr:row>
      <xdr:rowOff>190499</xdr:rowOff>
    </xdr:from>
    <xdr:to>
      <xdr:col>6</xdr:col>
      <xdr:colOff>847725</xdr:colOff>
      <xdr:row>256</xdr:row>
      <xdr:rowOff>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00750" y="51215924"/>
          <a:ext cx="3390900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BRANDON GABRIEL MARTÍNEZ VILLASEÑOR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PROGRAMACIÓN Y PRESUPUESTOS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66675</xdr:colOff>
      <xdr:row>253</xdr:row>
      <xdr:rowOff>0</xdr:rowOff>
    </xdr:from>
    <xdr:to>
      <xdr:col>3</xdr:col>
      <xdr:colOff>276225</xdr:colOff>
      <xdr:row>253</xdr:row>
      <xdr:rowOff>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2E60BE7-CB0A-411C-AFA2-B657C07B4EDC}"/>
            </a:ext>
          </a:extLst>
        </xdr:cNvPr>
        <xdr:cNvCxnSpPr/>
      </xdr:nvCxnSpPr>
      <xdr:spPr>
        <a:xfrm>
          <a:off x="3476625" y="44396025"/>
          <a:ext cx="2324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253</xdr:row>
      <xdr:rowOff>9525</xdr:rowOff>
    </xdr:from>
    <xdr:to>
      <xdr:col>6</xdr:col>
      <xdr:colOff>590550</xdr:colOff>
      <xdr:row>253</xdr:row>
      <xdr:rowOff>19050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E2CC586-CE28-4895-A9F6-5232CA4BC8F6}"/>
            </a:ext>
          </a:extLst>
        </xdr:cNvPr>
        <xdr:cNvCxnSpPr/>
      </xdr:nvCxnSpPr>
      <xdr:spPr>
        <a:xfrm flipV="1">
          <a:off x="6257925" y="51225450"/>
          <a:ext cx="2876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253</xdr:row>
      <xdr:rowOff>9525</xdr:rowOff>
    </xdr:from>
    <xdr:to>
      <xdr:col>0</xdr:col>
      <xdr:colOff>3086100</xdr:colOff>
      <xdr:row>255</xdr:row>
      <xdr:rowOff>47625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7BA5F732-64FA-4D31-991C-9321A0C7B551}"/>
            </a:ext>
          </a:extLst>
        </xdr:cNvPr>
        <xdr:cNvSpPr txBox="1"/>
      </xdr:nvSpPr>
      <xdr:spPr>
        <a:xfrm>
          <a:off x="457200" y="44405550"/>
          <a:ext cx="26289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  <a:p>
          <a:pPr algn="ctr"/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619125</xdr:colOff>
      <xdr:row>0</xdr:row>
      <xdr:rowOff>76200</xdr:rowOff>
    </xdr:from>
    <xdr:to>
      <xdr:col>3</xdr:col>
      <xdr:colOff>38100</xdr:colOff>
      <xdr:row>7</xdr:row>
      <xdr:rowOff>104775</xdr:rowOff>
    </xdr:to>
    <xdr:pic>
      <xdr:nvPicPr>
        <xdr:cNvPr id="22" name="image1.png">
          <a:extLst>
            <a:ext uri="{FF2B5EF4-FFF2-40B4-BE49-F238E27FC236}">
              <a16:creationId xmlns:a16="http://schemas.microsoft.com/office/drawing/2014/main" id="{D3C93C8B-36A6-4260-BB18-F682DD10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7620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64</xdr:row>
      <xdr:rowOff>76200</xdr:rowOff>
    </xdr:from>
    <xdr:to>
      <xdr:col>3</xdr:col>
      <xdr:colOff>38100</xdr:colOff>
      <xdr:row>71</xdr:row>
      <xdr:rowOff>104775</xdr:rowOff>
    </xdr:to>
    <xdr:pic>
      <xdr:nvPicPr>
        <xdr:cNvPr id="23" name="image1.png">
          <a:extLst>
            <a:ext uri="{FF2B5EF4-FFF2-40B4-BE49-F238E27FC236}">
              <a16:creationId xmlns:a16="http://schemas.microsoft.com/office/drawing/2014/main" id="{B6E11C67-FF4D-46E0-B958-AC5C7CC9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1329690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132</xdr:row>
      <xdr:rowOff>66675</xdr:rowOff>
    </xdr:from>
    <xdr:to>
      <xdr:col>3</xdr:col>
      <xdr:colOff>38100</xdr:colOff>
      <xdr:row>139</xdr:row>
      <xdr:rowOff>95250</xdr:rowOff>
    </xdr:to>
    <xdr:pic>
      <xdr:nvPicPr>
        <xdr:cNvPr id="24" name="image1.png">
          <a:extLst>
            <a:ext uri="{FF2B5EF4-FFF2-40B4-BE49-F238E27FC236}">
              <a16:creationId xmlns:a16="http://schemas.microsoft.com/office/drawing/2014/main" id="{9CB10044-CC59-4374-A190-0A02A6FB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266890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197</xdr:row>
      <xdr:rowOff>95250</xdr:rowOff>
    </xdr:from>
    <xdr:to>
      <xdr:col>3</xdr:col>
      <xdr:colOff>38100</xdr:colOff>
      <xdr:row>204</xdr:row>
      <xdr:rowOff>123825</xdr:rowOff>
    </xdr:to>
    <xdr:pic>
      <xdr:nvPicPr>
        <xdr:cNvPr id="25" name="image1.png">
          <a:extLst>
            <a:ext uri="{FF2B5EF4-FFF2-40B4-BE49-F238E27FC236}">
              <a16:creationId xmlns:a16="http://schemas.microsoft.com/office/drawing/2014/main" id="{3C99EAF7-C3CF-4153-84B7-9E106FB6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029075" y="401002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57</xdr:row>
      <xdr:rowOff>95250</xdr:rowOff>
    </xdr:from>
    <xdr:to>
      <xdr:col>6</xdr:col>
      <xdr:colOff>619125</xdr:colOff>
      <xdr:row>62</xdr:row>
      <xdr:rowOff>171450</xdr:rowOff>
    </xdr:to>
    <xdr:pic>
      <xdr:nvPicPr>
        <xdr:cNvPr id="26" name="image2.png">
          <a:extLst>
            <a:ext uri="{FF2B5EF4-FFF2-40B4-BE49-F238E27FC236}">
              <a16:creationId xmlns:a16="http://schemas.microsoft.com/office/drawing/2014/main" id="{F5746994-ABC8-41BE-96DF-0563A056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11982450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125</xdr:row>
      <xdr:rowOff>133350</xdr:rowOff>
    </xdr:from>
    <xdr:to>
      <xdr:col>6</xdr:col>
      <xdr:colOff>476251</xdr:colOff>
      <xdr:row>131</xdr:row>
      <xdr:rowOff>19050</xdr:rowOff>
    </xdr:to>
    <xdr:pic>
      <xdr:nvPicPr>
        <xdr:cNvPr id="27" name="image2.png">
          <a:extLst>
            <a:ext uri="{FF2B5EF4-FFF2-40B4-BE49-F238E27FC236}">
              <a16:creationId xmlns:a16="http://schemas.microsoft.com/office/drawing/2014/main" id="{91AC1D15-5470-44F3-AEAE-F4E99432A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422225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190</xdr:row>
      <xdr:rowOff>133350</xdr:rowOff>
    </xdr:from>
    <xdr:to>
      <xdr:col>6</xdr:col>
      <xdr:colOff>561976</xdr:colOff>
      <xdr:row>196</xdr:row>
      <xdr:rowOff>19050</xdr:rowOff>
    </xdr:to>
    <xdr:pic>
      <xdr:nvPicPr>
        <xdr:cNvPr id="28" name="image2.png">
          <a:extLst>
            <a:ext uri="{FF2B5EF4-FFF2-40B4-BE49-F238E27FC236}">
              <a16:creationId xmlns:a16="http://schemas.microsoft.com/office/drawing/2014/main" id="{A38C56F8-96D0-4FB8-B835-BDFC4E12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8804850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258</xdr:row>
      <xdr:rowOff>171450</xdr:rowOff>
    </xdr:from>
    <xdr:to>
      <xdr:col>6</xdr:col>
      <xdr:colOff>504826</xdr:colOff>
      <xdr:row>264</xdr:row>
      <xdr:rowOff>57150</xdr:rowOff>
    </xdr:to>
    <xdr:pic>
      <xdr:nvPicPr>
        <xdr:cNvPr id="29" name="image2.png">
          <a:extLst>
            <a:ext uri="{FF2B5EF4-FFF2-40B4-BE49-F238E27FC236}">
              <a16:creationId xmlns:a16="http://schemas.microsoft.com/office/drawing/2014/main" id="{E5D8A555-0016-4A15-BC44-E209C366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2339875"/>
          <a:ext cx="866775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58"/>
  <sheetViews>
    <sheetView tabSelected="1" view="pageBreakPreview" zoomScale="90" zoomScaleNormal="115" zoomScaleSheetLayoutView="90" workbookViewId="0">
      <selection activeCell="F226" sqref="F226"/>
    </sheetView>
  </sheetViews>
  <sheetFormatPr baseColWidth="10" defaultRowHeight="15" x14ac:dyDescent="0.25"/>
  <cols>
    <col min="1" max="1" width="51.140625" customWidth="1"/>
    <col min="2" max="2" width="16" customWidth="1"/>
    <col min="3" max="3" width="15.7109375" customWidth="1"/>
    <col min="4" max="4" width="14.7109375" customWidth="1"/>
    <col min="5" max="6" width="15.28515625" bestFit="1" customWidth="1"/>
    <col min="7" max="7" width="14.7109375" bestFit="1" customWidth="1"/>
    <col min="8" max="8" width="12.7109375" bestFit="1" customWidth="1"/>
  </cols>
  <sheetData>
    <row r="6" spans="1:7" x14ac:dyDescent="0.25">
      <c r="F6" s="10"/>
    </row>
    <row r="7" spans="1:7" x14ac:dyDescent="0.25">
      <c r="F7" s="10"/>
    </row>
    <row r="8" spans="1:7" x14ac:dyDescent="0.25">
      <c r="F8" s="10"/>
    </row>
    <row r="9" spans="1:7" ht="15" customHeight="1" x14ac:dyDescent="0.25">
      <c r="A9" s="83" t="s">
        <v>0</v>
      </c>
      <c r="B9" s="83"/>
      <c r="C9" s="83"/>
      <c r="D9" s="83"/>
      <c r="E9" s="83"/>
      <c r="F9" s="83"/>
      <c r="G9" s="83"/>
    </row>
    <row r="10" spans="1:7" ht="15" customHeight="1" x14ac:dyDescent="0.25">
      <c r="A10" s="83" t="s">
        <v>1</v>
      </c>
      <c r="B10" s="83"/>
      <c r="C10" s="83"/>
      <c r="D10" s="83"/>
      <c r="E10" s="83"/>
      <c r="F10" s="83"/>
      <c r="G10" s="83"/>
    </row>
    <row r="11" spans="1:7" ht="15" customHeight="1" x14ac:dyDescent="0.25">
      <c r="A11" s="84" t="s">
        <v>94</v>
      </c>
      <c r="B11" s="84"/>
      <c r="C11" s="84"/>
      <c r="D11" s="84"/>
      <c r="E11" s="84"/>
      <c r="F11" s="84"/>
      <c r="G11" s="84"/>
    </row>
    <row r="12" spans="1:7" x14ac:dyDescent="0.25">
      <c r="A12" s="84" t="s">
        <v>95</v>
      </c>
      <c r="B12" s="84"/>
      <c r="C12" s="84"/>
      <c r="D12" s="84"/>
      <c r="E12" s="84"/>
      <c r="F12" s="84"/>
      <c r="G12" s="84"/>
    </row>
    <row r="13" spans="1:7" ht="17.100000000000001" customHeight="1" thickBot="1" x14ac:dyDescent="0.3">
      <c r="A13" s="90" t="s">
        <v>2</v>
      </c>
      <c r="B13" s="90"/>
      <c r="C13" s="90"/>
      <c r="D13" s="90"/>
      <c r="E13" s="90"/>
      <c r="F13" s="90"/>
      <c r="G13" s="90"/>
    </row>
    <row r="14" spans="1:7" ht="17.100000000000001" customHeight="1" x14ac:dyDescent="0.25">
      <c r="A14" s="85" t="s">
        <v>4</v>
      </c>
      <c r="B14" s="87" t="s">
        <v>3</v>
      </c>
      <c r="C14" s="87"/>
      <c r="D14" s="87"/>
      <c r="E14" s="87"/>
      <c r="F14" s="87"/>
      <c r="G14" s="88" t="s">
        <v>9</v>
      </c>
    </row>
    <row r="15" spans="1:7" ht="24" x14ac:dyDescent="0.25">
      <c r="A15" s="86"/>
      <c r="B15" s="18" t="s">
        <v>5</v>
      </c>
      <c r="C15" s="18" t="s">
        <v>76</v>
      </c>
      <c r="D15" s="19" t="s">
        <v>6</v>
      </c>
      <c r="E15" s="19" t="s">
        <v>7</v>
      </c>
      <c r="F15" s="19" t="s">
        <v>8</v>
      </c>
      <c r="G15" s="89"/>
    </row>
    <row r="16" spans="1:7" x14ac:dyDescent="0.25">
      <c r="A16" s="20" t="s">
        <v>84</v>
      </c>
      <c r="B16" s="21">
        <f t="shared" ref="B16:G16" si="0">+B17+B25+B35+B45+B80+B90+B94+B103+B107</f>
        <v>651601085.02999997</v>
      </c>
      <c r="C16" s="21">
        <f>+C17+C25+C35+C45+C80+C90+C94+C103+C107</f>
        <v>194379279.66</v>
      </c>
      <c r="D16" s="21">
        <f>+D17+D25+D35+D45+D80+D90+D94+D103+D107</f>
        <v>845980364.68999994</v>
      </c>
      <c r="E16" s="21">
        <f t="shared" si="0"/>
        <v>784423490.25999987</v>
      </c>
      <c r="F16" s="21">
        <f t="shared" si="0"/>
        <v>738018913.49000001</v>
      </c>
      <c r="G16" s="22">
        <f t="shared" si="0"/>
        <v>61556874.429999962</v>
      </c>
    </row>
    <row r="17" spans="1:7" x14ac:dyDescent="0.25">
      <c r="A17" s="23" t="s">
        <v>87</v>
      </c>
      <c r="B17" s="64">
        <f>SUM(B18:B24)</f>
        <v>374968000</v>
      </c>
      <c r="C17" s="65">
        <f>SUM(C18:C24)</f>
        <v>55887352.56000001</v>
      </c>
      <c r="D17" s="65">
        <f>SUM(D18:D24)</f>
        <v>430855352.55999994</v>
      </c>
      <c r="E17" s="65">
        <f>SUM(E18:E24)</f>
        <v>410538406.29999995</v>
      </c>
      <c r="F17" s="65">
        <f t="shared" ref="F17" si="1">SUM(F18:F24)</f>
        <v>391978192.42000002</v>
      </c>
      <c r="G17" s="69">
        <f>SUM(G18:G24)</f>
        <v>20316946.259999968</v>
      </c>
    </row>
    <row r="18" spans="1:7" ht="12" customHeight="1" x14ac:dyDescent="0.25">
      <c r="A18" s="24" t="s">
        <v>10</v>
      </c>
      <c r="B18" s="28">
        <v>122338950.41</v>
      </c>
      <c r="C18" s="42">
        <v>19136856.850000001</v>
      </c>
      <c r="D18" s="42">
        <f>+B18+C18</f>
        <v>141475807.25999999</v>
      </c>
      <c r="E18" s="42">
        <v>136863169.33000001</v>
      </c>
      <c r="F18" s="42">
        <v>136808104.36000001</v>
      </c>
      <c r="G18" s="31">
        <f>+D18-E18</f>
        <v>4612637.9299999774</v>
      </c>
    </row>
    <row r="19" spans="1:7" ht="12.75" customHeight="1" x14ac:dyDescent="0.25">
      <c r="A19" s="24" t="s">
        <v>11</v>
      </c>
      <c r="B19" s="28">
        <v>0</v>
      </c>
      <c r="C19" s="42">
        <v>0</v>
      </c>
      <c r="D19" s="42">
        <f t="shared" ref="D19:D24" si="2">+B19+C19</f>
        <v>0</v>
      </c>
      <c r="E19" s="42">
        <v>0</v>
      </c>
      <c r="F19" s="42">
        <v>0</v>
      </c>
      <c r="G19" s="31">
        <f t="shared" ref="G19:G33" si="3">+D19-E19</f>
        <v>0</v>
      </c>
    </row>
    <row r="20" spans="1:7" ht="14.25" customHeight="1" x14ac:dyDescent="0.25">
      <c r="A20" s="24" t="s">
        <v>12</v>
      </c>
      <c r="B20" s="28">
        <v>75749025.420000002</v>
      </c>
      <c r="C20" s="42">
        <v>21676170.16</v>
      </c>
      <c r="D20" s="42">
        <f t="shared" si="2"/>
        <v>97425195.579999998</v>
      </c>
      <c r="E20" s="42">
        <v>92180561.290000007</v>
      </c>
      <c r="F20" s="42">
        <v>73695542.629999995</v>
      </c>
      <c r="G20" s="31">
        <f t="shared" si="3"/>
        <v>5244634.2899999917</v>
      </c>
    </row>
    <row r="21" spans="1:7" ht="14.25" customHeight="1" x14ac:dyDescent="0.25">
      <c r="A21" s="24" t="s">
        <v>13</v>
      </c>
      <c r="B21" s="28">
        <v>35000000</v>
      </c>
      <c r="C21" s="42">
        <v>9953693.0600000005</v>
      </c>
      <c r="D21" s="42">
        <f t="shared" si="2"/>
        <v>44953693.060000002</v>
      </c>
      <c r="E21" s="42">
        <v>42472540.520000003</v>
      </c>
      <c r="F21" s="42">
        <v>42452410.270000003</v>
      </c>
      <c r="G21" s="31">
        <f t="shared" si="3"/>
        <v>2481152.5399999991</v>
      </c>
    </row>
    <row r="22" spans="1:7" ht="13.5" customHeight="1" x14ac:dyDescent="0.25">
      <c r="A22" s="24" t="s">
        <v>14</v>
      </c>
      <c r="B22" s="28">
        <v>141880024.16999999</v>
      </c>
      <c r="C22" s="42">
        <v>5120632.49</v>
      </c>
      <c r="D22" s="42">
        <f t="shared" si="2"/>
        <v>147000656.66</v>
      </c>
      <c r="E22" s="42">
        <v>139022135.16</v>
      </c>
      <c r="F22" s="42">
        <v>139022135.16</v>
      </c>
      <c r="G22" s="31">
        <f t="shared" si="3"/>
        <v>7978521.5</v>
      </c>
    </row>
    <row r="23" spans="1:7" ht="12" customHeight="1" x14ac:dyDescent="0.25">
      <c r="A23" s="24" t="s">
        <v>15</v>
      </c>
      <c r="B23" s="25">
        <v>0</v>
      </c>
      <c r="C23" s="42">
        <v>0</v>
      </c>
      <c r="D23" s="42">
        <f t="shared" si="2"/>
        <v>0</v>
      </c>
      <c r="E23" s="42">
        <v>0</v>
      </c>
      <c r="F23" s="42">
        <f t="shared" ref="F23:F24" si="4">+C23+E23</f>
        <v>0</v>
      </c>
      <c r="G23" s="31">
        <f t="shared" si="3"/>
        <v>0</v>
      </c>
    </row>
    <row r="24" spans="1:7" ht="14.25" customHeight="1" x14ac:dyDescent="0.25">
      <c r="A24" s="24" t="s">
        <v>16</v>
      </c>
      <c r="B24" s="28">
        <v>0</v>
      </c>
      <c r="C24" s="42">
        <v>0</v>
      </c>
      <c r="D24" s="42">
        <f t="shared" si="2"/>
        <v>0</v>
      </c>
      <c r="E24" s="42">
        <v>0</v>
      </c>
      <c r="F24" s="42">
        <f t="shared" si="4"/>
        <v>0</v>
      </c>
      <c r="G24" s="31">
        <f t="shared" si="3"/>
        <v>0</v>
      </c>
    </row>
    <row r="25" spans="1:7" ht="26.25" customHeight="1" x14ac:dyDescent="0.25">
      <c r="A25" s="26" t="s">
        <v>88</v>
      </c>
      <c r="B25" s="27">
        <f t="shared" ref="B25:G25" si="5">SUM(B26:B34)</f>
        <v>45775912.439999998</v>
      </c>
      <c r="C25" s="65">
        <f t="shared" si="5"/>
        <v>-12658595.750000002</v>
      </c>
      <c r="D25" s="65">
        <f>SUM(D26:D34)</f>
        <v>33117316.690000001</v>
      </c>
      <c r="E25" s="65">
        <f t="shared" si="5"/>
        <v>28496929.209999997</v>
      </c>
      <c r="F25" s="65">
        <f t="shared" si="5"/>
        <v>27949690.879999999</v>
      </c>
      <c r="G25" s="66">
        <f t="shared" si="5"/>
        <v>4620387.4799999986</v>
      </c>
    </row>
    <row r="26" spans="1:7" ht="24" customHeight="1" x14ac:dyDescent="0.25">
      <c r="A26" s="24" t="s">
        <v>17</v>
      </c>
      <c r="B26" s="28">
        <v>3516462.44</v>
      </c>
      <c r="C26" s="42">
        <v>187159.78</v>
      </c>
      <c r="D26" s="42">
        <f>+B26+C26</f>
        <v>3703622.2199999997</v>
      </c>
      <c r="E26" s="42">
        <v>3025416.26</v>
      </c>
      <c r="F26" s="42">
        <v>3016885.84</v>
      </c>
      <c r="G26" s="31">
        <f t="shared" si="3"/>
        <v>678205.96</v>
      </c>
    </row>
    <row r="27" spans="1:7" ht="13.5" customHeight="1" x14ac:dyDescent="0.25">
      <c r="A27" s="24" t="s">
        <v>18</v>
      </c>
      <c r="B27" s="28">
        <v>760000</v>
      </c>
      <c r="C27" s="42">
        <v>77260</v>
      </c>
      <c r="D27" s="42">
        <f t="shared" ref="D27:D44" si="6">+B27+C27</f>
        <v>837260</v>
      </c>
      <c r="E27" s="42">
        <v>508596.55</v>
      </c>
      <c r="F27" s="42">
        <v>501396.55</v>
      </c>
      <c r="G27" s="31">
        <f t="shared" si="3"/>
        <v>328663.45</v>
      </c>
    </row>
    <row r="28" spans="1:7" ht="24" customHeight="1" x14ac:dyDescent="0.25">
      <c r="A28" s="24" t="s">
        <v>19</v>
      </c>
      <c r="B28" s="60">
        <v>0</v>
      </c>
      <c r="C28" s="45">
        <v>0</v>
      </c>
      <c r="D28" s="42">
        <f t="shared" si="6"/>
        <v>0</v>
      </c>
      <c r="E28" s="45">
        <v>0</v>
      </c>
      <c r="F28" s="45">
        <v>0</v>
      </c>
      <c r="G28" s="81">
        <f t="shared" si="3"/>
        <v>0</v>
      </c>
    </row>
    <row r="29" spans="1:7" ht="26.25" customHeight="1" x14ac:dyDescent="0.25">
      <c r="A29" s="24" t="s">
        <v>20</v>
      </c>
      <c r="B29" s="70">
        <v>9086750</v>
      </c>
      <c r="C29" s="71">
        <v>1640560</v>
      </c>
      <c r="D29" s="42">
        <f t="shared" si="6"/>
        <v>10727310</v>
      </c>
      <c r="E29" s="71">
        <v>9478429.3000000007</v>
      </c>
      <c r="F29" s="71">
        <v>9462965.9100000001</v>
      </c>
      <c r="G29" s="31">
        <f t="shared" si="3"/>
        <v>1248880.6999999993</v>
      </c>
    </row>
    <row r="30" spans="1:7" ht="13.5" customHeight="1" x14ac:dyDescent="0.25">
      <c r="A30" s="24" t="s">
        <v>21</v>
      </c>
      <c r="B30" s="70">
        <v>505200</v>
      </c>
      <c r="C30" s="71">
        <v>20200</v>
      </c>
      <c r="D30" s="42">
        <f t="shared" si="6"/>
        <v>525400</v>
      </c>
      <c r="E30" s="71">
        <v>485424.28</v>
      </c>
      <c r="F30" s="71">
        <v>485424.28</v>
      </c>
      <c r="G30" s="31">
        <f t="shared" si="3"/>
        <v>39975.719999999972</v>
      </c>
    </row>
    <row r="31" spans="1:7" ht="13.5" customHeight="1" x14ac:dyDescent="0.25">
      <c r="A31" s="24" t="s">
        <v>22</v>
      </c>
      <c r="B31" s="70">
        <v>21607000</v>
      </c>
      <c r="C31" s="71">
        <v>-12219771.470000001</v>
      </c>
      <c r="D31" s="42">
        <f t="shared" si="6"/>
        <v>9387228.5299999993</v>
      </c>
      <c r="E31" s="71">
        <v>9111128.3100000005</v>
      </c>
      <c r="F31" s="71">
        <v>9107444.6999999993</v>
      </c>
      <c r="G31" s="31">
        <f t="shared" si="3"/>
        <v>276100.21999999881</v>
      </c>
    </row>
    <row r="32" spans="1:7" ht="27" customHeight="1" x14ac:dyDescent="0.25">
      <c r="A32" s="24" t="s">
        <v>23</v>
      </c>
      <c r="B32" s="70">
        <v>4562000</v>
      </c>
      <c r="C32" s="71">
        <v>-582502.40000000002</v>
      </c>
      <c r="D32" s="42">
        <f t="shared" si="6"/>
        <v>3979497.6</v>
      </c>
      <c r="E32" s="71">
        <v>2773575.15</v>
      </c>
      <c r="F32" s="71">
        <v>2266771.15</v>
      </c>
      <c r="G32" s="31">
        <f t="shared" si="3"/>
        <v>1205922.4500000002</v>
      </c>
    </row>
    <row r="33" spans="1:7" ht="14.25" customHeight="1" x14ac:dyDescent="0.25">
      <c r="A33" s="24" t="s">
        <v>30</v>
      </c>
      <c r="B33" s="28">
        <v>0</v>
      </c>
      <c r="C33" s="42">
        <v>0</v>
      </c>
      <c r="D33" s="42">
        <f t="shared" si="6"/>
        <v>0</v>
      </c>
      <c r="E33" s="42">
        <v>0</v>
      </c>
      <c r="F33" s="42">
        <v>0</v>
      </c>
      <c r="G33" s="31">
        <f t="shared" si="3"/>
        <v>0</v>
      </c>
    </row>
    <row r="34" spans="1:7" ht="12.75" customHeight="1" x14ac:dyDescent="0.25">
      <c r="A34" s="24" t="s">
        <v>31</v>
      </c>
      <c r="B34" s="28">
        <v>5738500</v>
      </c>
      <c r="C34" s="42">
        <v>-1781501.66</v>
      </c>
      <c r="D34" s="42">
        <f t="shared" si="6"/>
        <v>3956998.34</v>
      </c>
      <c r="E34" s="42">
        <v>3114359.36</v>
      </c>
      <c r="F34" s="42">
        <v>3108802.45</v>
      </c>
      <c r="G34" s="31">
        <f>+D34-E34</f>
        <v>842638.98</v>
      </c>
    </row>
    <row r="35" spans="1:7" ht="26.25" customHeight="1" x14ac:dyDescent="0.25">
      <c r="A35" s="26" t="s">
        <v>89</v>
      </c>
      <c r="B35" s="27">
        <f t="shared" ref="B35:F35" si="7">SUM(B36:B44)</f>
        <v>112905500</v>
      </c>
      <c r="C35" s="72">
        <f t="shared" si="7"/>
        <v>-1195280.3100000005</v>
      </c>
      <c r="D35" s="72">
        <f>SUM(D36:D44)</f>
        <v>111710219.69</v>
      </c>
      <c r="E35" s="72">
        <f t="shared" si="7"/>
        <v>101764946.22999999</v>
      </c>
      <c r="F35" s="72">
        <f t="shared" si="7"/>
        <v>100728489.64</v>
      </c>
      <c r="G35" s="73">
        <f>SUM(G36:G44)</f>
        <v>9945273.4599999972</v>
      </c>
    </row>
    <row r="36" spans="1:7" x14ac:dyDescent="0.25">
      <c r="A36" s="24" t="s">
        <v>24</v>
      </c>
      <c r="B36" s="28">
        <v>29522000</v>
      </c>
      <c r="C36" s="42">
        <v>-2241878.59</v>
      </c>
      <c r="D36" s="42">
        <f t="shared" si="6"/>
        <v>27280121.41</v>
      </c>
      <c r="E36" s="42">
        <v>26443878.690000001</v>
      </c>
      <c r="F36" s="42">
        <v>25885073.920000002</v>
      </c>
      <c r="G36" s="31">
        <f>+D36-E36</f>
        <v>836242.71999999881</v>
      </c>
    </row>
    <row r="37" spans="1:7" x14ac:dyDescent="0.25">
      <c r="A37" s="24" t="s">
        <v>25</v>
      </c>
      <c r="B37" s="28">
        <v>1437000</v>
      </c>
      <c r="C37" s="42">
        <v>273500</v>
      </c>
      <c r="D37" s="42">
        <f t="shared" si="6"/>
        <v>1710500</v>
      </c>
      <c r="E37" s="42">
        <v>1485036.72</v>
      </c>
      <c r="F37" s="42">
        <v>1481430.72</v>
      </c>
      <c r="G37" s="31">
        <f t="shared" ref="G37:G44" si="8">+D37-E37</f>
        <v>225463.28000000003</v>
      </c>
    </row>
    <row r="38" spans="1:7" ht="24" x14ac:dyDescent="0.25">
      <c r="A38" s="24" t="s">
        <v>32</v>
      </c>
      <c r="B38" s="28">
        <v>19075500</v>
      </c>
      <c r="C38" s="42">
        <v>-268706.03000000003</v>
      </c>
      <c r="D38" s="42">
        <f t="shared" si="6"/>
        <v>18806793.969999999</v>
      </c>
      <c r="E38" s="42">
        <v>15109414.65</v>
      </c>
      <c r="F38" s="42">
        <v>15004903.17</v>
      </c>
      <c r="G38" s="31">
        <f t="shared" si="8"/>
        <v>3697379.3199999984</v>
      </c>
    </row>
    <row r="39" spans="1:7" x14ac:dyDescent="0.25">
      <c r="A39" s="24" t="s">
        <v>33</v>
      </c>
      <c r="B39" s="28">
        <v>3350000</v>
      </c>
      <c r="C39" s="42">
        <v>758830</v>
      </c>
      <c r="D39" s="42">
        <f t="shared" si="6"/>
        <v>4108830</v>
      </c>
      <c r="E39" s="42">
        <v>3212738.8</v>
      </c>
      <c r="F39" s="42">
        <v>3212738.8</v>
      </c>
      <c r="G39" s="31">
        <f t="shared" si="8"/>
        <v>896091.20000000019</v>
      </c>
    </row>
    <row r="40" spans="1:7" ht="24" x14ac:dyDescent="0.25">
      <c r="A40" s="24" t="s">
        <v>34</v>
      </c>
      <c r="B40" s="28">
        <v>47536700</v>
      </c>
      <c r="C40" s="42">
        <v>-2504399.2200000002</v>
      </c>
      <c r="D40" s="42">
        <f t="shared" si="6"/>
        <v>45032300.780000001</v>
      </c>
      <c r="E40" s="42">
        <v>42752073.140000001</v>
      </c>
      <c r="F40" s="42">
        <v>42646088.670000002</v>
      </c>
      <c r="G40" s="31">
        <f t="shared" si="8"/>
        <v>2280227.6400000006</v>
      </c>
    </row>
    <row r="41" spans="1:7" x14ac:dyDescent="0.25">
      <c r="A41" s="24" t="s">
        <v>35</v>
      </c>
      <c r="B41" s="28">
        <v>6277000</v>
      </c>
      <c r="C41" s="42">
        <v>251743.49</v>
      </c>
      <c r="D41" s="42">
        <f t="shared" si="6"/>
        <v>6528743.4900000002</v>
      </c>
      <c r="E41" s="42">
        <v>6118144.2400000002</v>
      </c>
      <c r="F41" s="42">
        <v>5876347.3899999997</v>
      </c>
      <c r="G41" s="31">
        <f t="shared" si="8"/>
        <v>410599.25</v>
      </c>
    </row>
    <row r="42" spans="1:7" x14ac:dyDescent="0.25">
      <c r="A42" s="24" t="s">
        <v>36</v>
      </c>
      <c r="B42" s="28">
        <v>1162250</v>
      </c>
      <c r="C42" s="42">
        <v>153871</v>
      </c>
      <c r="D42" s="42">
        <f t="shared" si="6"/>
        <v>1316121</v>
      </c>
      <c r="E42" s="42">
        <v>630892.56999999995</v>
      </c>
      <c r="F42" s="42">
        <v>627892.56999999995</v>
      </c>
      <c r="G42" s="31">
        <f t="shared" si="8"/>
        <v>685228.43</v>
      </c>
    </row>
    <row r="43" spans="1:7" x14ac:dyDescent="0.25">
      <c r="A43" s="24" t="s">
        <v>37</v>
      </c>
      <c r="B43" s="28">
        <v>2720050</v>
      </c>
      <c r="C43" s="42">
        <v>2309759.04</v>
      </c>
      <c r="D43" s="42">
        <f t="shared" si="6"/>
        <v>5029809.04</v>
      </c>
      <c r="E43" s="42">
        <v>4288574.3600000003</v>
      </c>
      <c r="F43" s="42">
        <v>4269821.34</v>
      </c>
      <c r="G43" s="31">
        <f t="shared" si="8"/>
        <v>741234.6799999997</v>
      </c>
    </row>
    <row r="44" spans="1:7" x14ac:dyDescent="0.25">
      <c r="A44" s="24" t="s">
        <v>38</v>
      </c>
      <c r="B44" s="28">
        <v>1825000</v>
      </c>
      <c r="C44" s="42">
        <v>72000</v>
      </c>
      <c r="D44" s="42">
        <f t="shared" si="6"/>
        <v>1897000</v>
      </c>
      <c r="E44" s="42">
        <v>1724193.06</v>
      </c>
      <c r="F44" s="42">
        <v>1724193.06</v>
      </c>
      <c r="G44" s="31">
        <f t="shared" si="8"/>
        <v>172806.93999999994</v>
      </c>
    </row>
    <row r="45" spans="1:7" x14ac:dyDescent="0.25">
      <c r="A45" s="26" t="s">
        <v>26</v>
      </c>
      <c r="B45" s="27">
        <f>SUM(B47:B55)</f>
        <v>52018598.43</v>
      </c>
      <c r="C45" s="65">
        <f t="shared" ref="C45:G45" si="9">SUM(C47:C55)</f>
        <v>12485048.5</v>
      </c>
      <c r="D45" s="65">
        <f>SUM(D47:D55)</f>
        <v>64503646.930000007</v>
      </c>
      <c r="E45" s="65">
        <f t="shared" si="9"/>
        <v>63945507.050000004</v>
      </c>
      <c r="F45" s="65">
        <f t="shared" si="9"/>
        <v>63746508.840000004</v>
      </c>
      <c r="G45" s="66">
        <f t="shared" si="9"/>
        <v>558139.88000000082</v>
      </c>
    </row>
    <row r="46" spans="1:7" ht="12" customHeight="1" x14ac:dyDescent="0.25">
      <c r="A46" s="24" t="s">
        <v>60</v>
      </c>
      <c r="B46" s="74"/>
      <c r="C46" s="65"/>
      <c r="D46" s="65"/>
      <c r="E46" s="65"/>
      <c r="F46" s="65"/>
      <c r="G46" s="66"/>
    </row>
    <row r="47" spans="1:7" x14ac:dyDescent="0.25">
      <c r="A47" s="24" t="s">
        <v>27</v>
      </c>
      <c r="B47" s="28">
        <v>41268598.43</v>
      </c>
      <c r="C47" s="42">
        <v>9115636.8100000005</v>
      </c>
      <c r="D47" s="42">
        <f t="shared" ref="D47:D55" si="10">+B47+C47</f>
        <v>50384235.240000002</v>
      </c>
      <c r="E47" s="42">
        <v>50384235.240000002</v>
      </c>
      <c r="F47" s="42">
        <v>50384235.240000002</v>
      </c>
      <c r="G47" s="31">
        <f t="shared" ref="G47:G55" si="11">+D47-E47</f>
        <v>0</v>
      </c>
    </row>
    <row r="48" spans="1:7" x14ac:dyDescent="0.25">
      <c r="A48" s="24" t="s">
        <v>68</v>
      </c>
      <c r="B48" s="28">
        <v>0</v>
      </c>
      <c r="C48" s="42">
        <v>0</v>
      </c>
      <c r="D48" s="42">
        <f t="shared" si="10"/>
        <v>0</v>
      </c>
      <c r="E48" s="42">
        <v>0</v>
      </c>
      <c r="F48" s="42">
        <v>0</v>
      </c>
      <c r="G48" s="31">
        <f t="shared" si="11"/>
        <v>0</v>
      </c>
    </row>
    <row r="49" spans="1:7" x14ac:dyDescent="0.25">
      <c r="A49" s="24" t="s">
        <v>69</v>
      </c>
      <c r="B49" s="28">
        <v>0</v>
      </c>
      <c r="C49" s="42">
        <v>0</v>
      </c>
      <c r="D49" s="42">
        <f t="shared" si="10"/>
        <v>0</v>
      </c>
      <c r="E49" s="42">
        <v>0</v>
      </c>
      <c r="F49" s="42">
        <v>0</v>
      </c>
      <c r="G49" s="31">
        <f t="shared" si="11"/>
        <v>0</v>
      </c>
    </row>
    <row r="50" spans="1:7" x14ac:dyDescent="0.25">
      <c r="A50" s="24" t="s">
        <v>70</v>
      </c>
      <c r="B50" s="28">
        <v>8650000</v>
      </c>
      <c r="C50" s="42">
        <v>5369411.6900000004</v>
      </c>
      <c r="D50" s="42">
        <f t="shared" si="10"/>
        <v>14019411.690000001</v>
      </c>
      <c r="E50" s="42">
        <v>13561271.810000001</v>
      </c>
      <c r="F50" s="42">
        <v>13362273.6</v>
      </c>
      <c r="G50" s="31">
        <f t="shared" si="11"/>
        <v>458139.88000000082</v>
      </c>
    </row>
    <row r="51" spans="1:7" x14ac:dyDescent="0.25">
      <c r="A51" s="24" t="s">
        <v>71</v>
      </c>
      <c r="B51" s="28">
        <v>2000000</v>
      </c>
      <c r="C51" s="42">
        <v>-2000000</v>
      </c>
      <c r="D51" s="42">
        <f t="shared" si="10"/>
        <v>0</v>
      </c>
      <c r="E51" s="42">
        <v>0</v>
      </c>
      <c r="F51" s="42">
        <v>0</v>
      </c>
      <c r="G51" s="31">
        <f t="shared" si="11"/>
        <v>0</v>
      </c>
    </row>
    <row r="52" spans="1:7" ht="24" x14ac:dyDescent="0.25">
      <c r="A52" s="24" t="s">
        <v>72</v>
      </c>
      <c r="B52" s="28">
        <v>0</v>
      </c>
      <c r="C52" s="42">
        <v>0</v>
      </c>
      <c r="D52" s="42">
        <f t="shared" si="10"/>
        <v>0</v>
      </c>
      <c r="E52" s="42">
        <v>0</v>
      </c>
      <c r="F52" s="42">
        <v>0</v>
      </c>
      <c r="G52" s="31">
        <f t="shared" si="11"/>
        <v>0</v>
      </c>
    </row>
    <row r="53" spans="1:7" x14ac:dyDescent="0.25">
      <c r="A53" s="24" t="s">
        <v>73</v>
      </c>
      <c r="B53" s="28">
        <v>0</v>
      </c>
      <c r="C53" s="42">
        <v>0</v>
      </c>
      <c r="D53" s="42">
        <f t="shared" si="10"/>
        <v>0</v>
      </c>
      <c r="E53" s="42">
        <v>0</v>
      </c>
      <c r="F53" s="42">
        <v>0</v>
      </c>
      <c r="G53" s="31">
        <f t="shared" si="11"/>
        <v>0</v>
      </c>
    </row>
    <row r="54" spans="1:7" x14ac:dyDescent="0.25">
      <c r="A54" s="24" t="s">
        <v>74</v>
      </c>
      <c r="B54" s="28">
        <v>100000</v>
      </c>
      <c r="C54" s="42">
        <v>0</v>
      </c>
      <c r="D54" s="42">
        <f t="shared" si="10"/>
        <v>100000</v>
      </c>
      <c r="E54" s="42">
        <v>0</v>
      </c>
      <c r="F54" s="42">
        <v>0</v>
      </c>
      <c r="G54" s="31">
        <f t="shared" si="11"/>
        <v>100000</v>
      </c>
    </row>
    <row r="55" spans="1:7" ht="15.75" thickBot="1" x14ac:dyDescent="0.3">
      <c r="A55" s="29" t="s">
        <v>75</v>
      </c>
      <c r="B55" s="67">
        <v>0</v>
      </c>
      <c r="C55" s="68">
        <v>0</v>
      </c>
      <c r="D55" s="75">
        <f t="shared" si="10"/>
        <v>0</v>
      </c>
      <c r="E55" s="68">
        <v>0</v>
      </c>
      <c r="F55" s="68">
        <v>0</v>
      </c>
      <c r="G55" s="78">
        <f t="shared" si="11"/>
        <v>0</v>
      </c>
    </row>
    <row r="56" spans="1:7" x14ac:dyDescent="0.25">
      <c r="A56" s="2"/>
      <c r="B56" s="3"/>
      <c r="C56" s="3"/>
      <c r="D56" s="3"/>
      <c r="E56" s="3"/>
      <c r="F56" s="3"/>
      <c r="G56" s="8" t="s">
        <v>80</v>
      </c>
    </row>
    <row r="57" spans="1:7" x14ac:dyDescent="0.25">
      <c r="A57" s="2"/>
      <c r="B57" s="3"/>
      <c r="C57" s="3"/>
      <c r="D57" s="3"/>
      <c r="E57" s="3"/>
      <c r="F57" s="3"/>
      <c r="G57" s="8"/>
    </row>
    <row r="58" spans="1:7" x14ac:dyDescent="0.25">
      <c r="A58" s="2"/>
      <c r="B58" s="3"/>
      <c r="C58" s="3"/>
      <c r="D58" s="3"/>
      <c r="E58" s="3"/>
      <c r="F58" s="3"/>
      <c r="G58" s="8"/>
    </row>
    <row r="59" spans="1:7" x14ac:dyDescent="0.25">
      <c r="A59" s="2"/>
      <c r="B59" s="3"/>
      <c r="C59" s="3"/>
      <c r="D59" s="3"/>
      <c r="E59" s="3"/>
      <c r="F59" s="3"/>
      <c r="G59" s="8"/>
    </row>
    <row r="60" spans="1:7" x14ac:dyDescent="0.25">
      <c r="A60" s="2"/>
      <c r="B60" s="3"/>
      <c r="C60" s="3"/>
      <c r="D60" s="3"/>
      <c r="E60" s="3"/>
      <c r="F60" s="3"/>
      <c r="G60" s="8"/>
    </row>
    <row r="61" spans="1:7" x14ac:dyDescent="0.25">
      <c r="A61" s="2"/>
      <c r="B61" s="3"/>
      <c r="C61" s="3"/>
      <c r="D61" s="3"/>
      <c r="E61" s="3"/>
      <c r="F61" s="3"/>
      <c r="G61" s="8"/>
    </row>
    <row r="62" spans="1:7" x14ac:dyDescent="0.25">
      <c r="A62" s="2"/>
      <c r="B62" s="3"/>
      <c r="C62" s="3"/>
      <c r="D62" s="3"/>
      <c r="E62" s="3"/>
      <c r="F62" s="3"/>
      <c r="G62" s="8"/>
    </row>
    <row r="63" spans="1:7" x14ac:dyDescent="0.25">
      <c r="A63" s="2"/>
      <c r="B63" s="3"/>
      <c r="C63" s="3"/>
      <c r="D63" s="3"/>
      <c r="E63" s="3"/>
      <c r="F63" s="3"/>
      <c r="G63" s="8"/>
    </row>
    <row r="64" spans="1:7" x14ac:dyDescent="0.25">
      <c r="A64" s="2"/>
      <c r="B64" s="3"/>
      <c r="C64" s="3"/>
      <c r="D64" s="3"/>
      <c r="E64" s="3"/>
      <c r="F64" s="3"/>
      <c r="G64" s="8"/>
    </row>
    <row r="65" spans="1:7" x14ac:dyDescent="0.25">
      <c r="A65" s="2"/>
      <c r="B65" s="3"/>
      <c r="C65" s="3"/>
      <c r="D65" s="3"/>
      <c r="E65" s="3"/>
      <c r="F65" s="3"/>
      <c r="G65" s="8"/>
    </row>
    <row r="66" spans="1:7" x14ac:dyDescent="0.25">
      <c r="A66" s="2"/>
      <c r="B66" s="3"/>
      <c r="C66" s="3"/>
      <c r="D66" s="3"/>
      <c r="E66" s="3"/>
      <c r="F66" s="3"/>
      <c r="G66" s="8"/>
    </row>
    <row r="67" spans="1:7" x14ac:dyDescent="0.25">
      <c r="A67" s="2"/>
      <c r="B67" s="3"/>
      <c r="C67" s="3"/>
      <c r="D67" s="3"/>
      <c r="E67" s="3"/>
      <c r="F67" s="3"/>
      <c r="G67" s="8"/>
    </row>
    <row r="68" spans="1:7" x14ac:dyDescent="0.25">
      <c r="A68" s="2"/>
      <c r="B68" s="3"/>
      <c r="C68" s="3"/>
      <c r="D68" s="3"/>
      <c r="E68" s="3"/>
      <c r="F68" s="3"/>
      <c r="G68" s="8"/>
    </row>
    <row r="69" spans="1:7" x14ac:dyDescent="0.25">
      <c r="A69" s="2"/>
      <c r="B69" s="3"/>
      <c r="C69" s="3"/>
      <c r="D69" s="3"/>
      <c r="E69" s="3"/>
      <c r="F69" s="3"/>
      <c r="G69" s="8"/>
    </row>
    <row r="70" spans="1:7" x14ac:dyDescent="0.25">
      <c r="A70" s="2"/>
      <c r="B70" s="3"/>
      <c r="C70" s="3"/>
      <c r="D70" s="3"/>
      <c r="E70" s="3"/>
      <c r="F70" s="3"/>
      <c r="G70" s="8"/>
    </row>
    <row r="71" spans="1:7" x14ac:dyDescent="0.25">
      <c r="A71" s="2"/>
      <c r="B71" s="3"/>
      <c r="C71" s="3"/>
      <c r="D71" s="3"/>
      <c r="E71" s="3"/>
      <c r="F71" s="3"/>
      <c r="G71" s="8"/>
    </row>
    <row r="72" spans="1:7" x14ac:dyDescent="0.25">
      <c r="A72" s="2"/>
      <c r="B72" s="3"/>
      <c r="C72" s="3"/>
      <c r="D72" s="3"/>
      <c r="E72" s="3"/>
      <c r="F72" s="3"/>
      <c r="G72" s="8"/>
    </row>
    <row r="73" spans="1:7" ht="15.75" x14ac:dyDescent="0.25">
      <c r="A73" s="83" t="s">
        <v>0</v>
      </c>
      <c r="B73" s="83"/>
      <c r="C73" s="83"/>
      <c r="D73" s="83"/>
      <c r="E73" s="83"/>
      <c r="F73" s="83"/>
      <c r="G73" s="83"/>
    </row>
    <row r="74" spans="1:7" ht="15.75" x14ac:dyDescent="0.25">
      <c r="A74" s="83" t="s">
        <v>1</v>
      </c>
      <c r="B74" s="83"/>
      <c r="C74" s="83"/>
      <c r="D74" s="83"/>
      <c r="E74" s="83"/>
      <c r="F74" s="83"/>
      <c r="G74" s="83"/>
    </row>
    <row r="75" spans="1:7" x14ac:dyDescent="0.25">
      <c r="A75" s="84" t="s">
        <v>94</v>
      </c>
      <c r="B75" s="84"/>
      <c r="C75" s="84"/>
      <c r="D75" s="84"/>
      <c r="E75" s="84"/>
      <c r="F75" s="84"/>
      <c r="G75" s="84"/>
    </row>
    <row r="76" spans="1:7" ht="15" customHeight="1" x14ac:dyDescent="0.25">
      <c r="A76" s="84" t="s">
        <v>95</v>
      </c>
      <c r="B76" s="84"/>
      <c r="C76" s="84"/>
      <c r="D76" s="84"/>
      <c r="E76" s="84"/>
      <c r="F76" s="84"/>
      <c r="G76" s="84"/>
    </row>
    <row r="77" spans="1:7" ht="15.75" thickBot="1" x14ac:dyDescent="0.3">
      <c r="A77" s="7"/>
      <c r="B77" s="6"/>
      <c r="C77" s="6"/>
      <c r="D77" s="6"/>
      <c r="E77" s="6"/>
      <c r="F77" s="6"/>
      <c r="G77" s="6"/>
    </row>
    <row r="78" spans="1:7" x14ac:dyDescent="0.25">
      <c r="A78" s="85" t="s">
        <v>4</v>
      </c>
      <c r="B78" s="87" t="s">
        <v>3</v>
      </c>
      <c r="C78" s="87"/>
      <c r="D78" s="87"/>
      <c r="E78" s="87"/>
      <c r="F78" s="87"/>
      <c r="G78" s="88" t="s">
        <v>9</v>
      </c>
    </row>
    <row r="79" spans="1:7" ht="24" x14ac:dyDescent="0.25">
      <c r="A79" s="86"/>
      <c r="B79" s="18" t="s">
        <v>5</v>
      </c>
      <c r="C79" s="18" t="s">
        <v>76</v>
      </c>
      <c r="D79" s="19" t="s">
        <v>6</v>
      </c>
      <c r="E79" s="19" t="s">
        <v>7</v>
      </c>
      <c r="F79" s="19" t="s">
        <v>8</v>
      </c>
      <c r="G79" s="89"/>
    </row>
    <row r="80" spans="1:7" ht="24" x14ac:dyDescent="0.25">
      <c r="A80" s="23" t="s">
        <v>90</v>
      </c>
      <c r="B80" s="64">
        <f t="shared" ref="B80:G80" si="12">SUM(B81:B89)</f>
        <v>29545100</v>
      </c>
      <c r="C80" s="65">
        <f t="shared" si="12"/>
        <v>-7236364.8999999994</v>
      </c>
      <c r="D80" s="65">
        <f>SUM(D81:D89)</f>
        <v>22308735.100000001</v>
      </c>
      <c r="E80" s="65">
        <f t="shared" si="12"/>
        <v>20557756.620000001</v>
      </c>
      <c r="F80" s="65">
        <f>SUM(F81:F89)</f>
        <v>20536888.219999999</v>
      </c>
      <c r="G80" s="66">
        <f t="shared" si="12"/>
        <v>1750978.4800000007</v>
      </c>
    </row>
    <row r="81" spans="1:7" x14ac:dyDescent="0.25">
      <c r="A81" s="24" t="s">
        <v>28</v>
      </c>
      <c r="B81" s="28">
        <v>4357100</v>
      </c>
      <c r="C81" s="42">
        <v>-2365578.42</v>
      </c>
      <c r="D81" s="42">
        <f t="shared" ref="D81:D113" si="13">+B81+C81</f>
        <v>1991521.58</v>
      </c>
      <c r="E81" s="42">
        <v>1759708.75</v>
      </c>
      <c r="F81" s="42">
        <v>1738840.35</v>
      </c>
      <c r="G81" s="79">
        <f t="shared" ref="G81:G114" si="14">+D81-E81</f>
        <v>231812.83000000007</v>
      </c>
    </row>
    <row r="82" spans="1:7" x14ac:dyDescent="0.25">
      <c r="A82" s="24" t="s">
        <v>29</v>
      </c>
      <c r="B82" s="28">
        <v>91000</v>
      </c>
      <c r="C82" s="42">
        <v>295000</v>
      </c>
      <c r="D82" s="42">
        <f t="shared" si="13"/>
        <v>386000</v>
      </c>
      <c r="E82" s="42">
        <v>55980</v>
      </c>
      <c r="F82" s="42">
        <v>55980</v>
      </c>
      <c r="G82" s="79">
        <f t="shared" si="14"/>
        <v>330020</v>
      </c>
    </row>
    <row r="83" spans="1:7" x14ac:dyDescent="0.25">
      <c r="A83" s="24" t="s">
        <v>61</v>
      </c>
      <c r="B83" s="28">
        <v>35000</v>
      </c>
      <c r="C83" s="42">
        <v>-22596.22</v>
      </c>
      <c r="D83" s="42">
        <f t="shared" si="13"/>
        <v>12403.779999999999</v>
      </c>
      <c r="E83" s="42">
        <v>7257.6</v>
      </c>
      <c r="F83" s="42">
        <v>7257.6</v>
      </c>
      <c r="G83" s="79">
        <f>+D83-E83</f>
        <v>5146.1799999999985</v>
      </c>
    </row>
    <row r="84" spans="1:7" x14ac:dyDescent="0.25">
      <c r="A84" s="24" t="s">
        <v>62</v>
      </c>
      <c r="B84" s="28">
        <v>17600000</v>
      </c>
      <c r="C84" s="42">
        <v>-5712706.04</v>
      </c>
      <c r="D84" s="42">
        <f t="shared" si="13"/>
        <v>11887293.960000001</v>
      </c>
      <c r="E84" s="42">
        <v>11003941.960000001</v>
      </c>
      <c r="F84" s="42">
        <v>11003941.960000001</v>
      </c>
      <c r="G84" s="79">
        <f t="shared" si="14"/>
        <v>883352</v>
      </c>
    </row>
    <row r="85" spans="1:7" x14ac:dyDescent="0.25">
      <c r="A85" s="30" t="s">
        <v>63</v>
      </c>
      <c r="B85" s="28">
        <v>0</v>
      </c>
      <c r="C85" s="42">
        <v>0</v>
      </c>
      <c r="D85" s="42">
        <f t="shared" si="13"/>
        <v>0</v>
      </c>
      <c r="E85" s="42">
        <v>0</v>
      </c>
      <c r="F85" s="42">
        <v>0</v>
      </c>
      <c r="G85" s="79">
        <f t="shared" si="14"/>
        <v>0</v>
      </c>
    </row>
    <row r="86" spans="1:7" ht="14.25" customHeight="1" x14ac:dyDescent="0.25">
      <c r="A86" s="24" t="s">
        <v>83</v>
      </c>
      <c r="B86" s="28">
        <v>7325000</v>
      </c>
      <c r="C86" s="42">
        <v>-548984.22</v>
      </c>
      <c r="D86" s="42">
        <f t="shared" si="13"/>
        <v>6776015.7800000003</v>
      </c>
      <c r="E86" s="42">
        <v>6490531.4699999997</v>
      </c>
      <c r="F86" s="42">
        <v>6490531.4699999997</v>
      </c>
      <c r="G86" s="79">
        <f t="shared" si="14"/>
        <v>285484.31000000052</v>
      </c>
    </row>
    <row r="87" spans="1:7" x14ac:dyDescent="0.25">
      <c r="A87" s="30" t="s">
        <v>65</v>
      </c>
      <c r="B87" s="28">
        <v>0</v>
      </c>
      <c r="C87" s="42">
        <v>0</v>
      </c>
      <c r="D87" s="42">
        <f t="shared" si="13"/>
        <v>0</v>
      </c>
      <c r="E87" s="42">
        <v>0</v>
      </c>
      <c r="F87" s="42">
        <v>0</v>
      </c>
      <c r="G87" s="79">
        <f t="shared" si="14"/>
        <v>0</v>
      </c>
    </row>
    <row r="88" spans="1:7" x14ac:dyDescent="0.25">
      <c r="A88" s="24" t="s">
        <v>66</v>
      </c>
      <c r="B88" s="28">
        <v>0</v>
      </c>
      <c r="C88" s="42">
        <v>15000</v>
      </c>
      <c r="D88" s="42">
        <f t="shared" si="13"/>
        <v>15000</v>
      </c>
      <c r="E88" s="42">
        <v>0</v>
      </c>
      <c r="F88" s="42">
        <v>0</v>
      </c>
      <c r="G88" s="79">
        <f t="shared" si="14"/>
        <v>15000</v>
      </c>
    </row>
    <row r="89" spans="1:7" x14ac:dyDescent="0.25">
      <c r="A89" s="24" t="s">
        <v>67</v>
      </c>
      <c r="B89" s="28">
        <v>137000</v>
      </c>
      <c r="C89" s="42">
        <v>1103500</v>
      </c>
      <c r="D89" s="42">
        <f t="shared" si="13"/>
        <v>1240500</v>
      </c>
      <c r="E89" s="42">
        <v>1240336.8400000001</v>
      </c>
      <c r="F89" s="42">
        <v>1240336.8400000001</v>
      </c>
      <c r="G89" s="79">
        <f t="shared" si="14"/>
        <v>163.15999999991618</v>
      </c>
    </row>
    <row r="90" spans="1:7" ht="12" customHeight="1" x14ac:dyDescent="0.25">
      <c r="A90" s="26" t="s">
        <v>91</v>
      </c>
      <c r="B90" s="65">
        <f t="shared" ref="B90:F90" si="15">+B91+B92</f>
        <v>30000000</v>
      </c>
      <c r="C90" s="65">
        <f t="shared" si="15"/>
        <v>128506894.96000001</v>
      </c>
      <c r="D90" s="65">
        <f t="shared" si="15"/>
        <v>158506894.96000001</v>
      </c>
      <c r="E90" s="65">
        <f t="shared" si="15"/>
        <v>156727347.62</v>
      </c>
      <c r="F90" s="65">
        <f t="shared" si="15"/>
        <v>130686546.25999999</v>
      </c>
      <c r="G90" s="66">
        <f>+G91+G92</f>
        <v>1779547.3399999961</v>
      </c>
    </row>
    <row r="91" spans="1:7" x14ac:dyDescent="0.25">
      <c r="A91" s="24" t="s">
        <v>39</v>
      </c>
      <c r="B91" s="28">
        <v>15000000</v>
      </c>
      <c r="C91" s="42">
        <v>87459074.480000004</v>
      </c>
      <c r="D91" s="42">
        <f t="shared" si="13"/>
        <v>102459074.48</v>
      </c>
      <c r="E91" s="42">
        <v>100817258.79000001</v>
      </c>
      <c r="F91" s="42">
        <v>94884219.629999995</v>
      </c>
      <c r="G91" s="79">
        <f t="shared" si="14"/>
        <v>1641815.6899999976</v>
      </c>
    </row>
    <row r="92" spans="1:7" x14ac:dyDescent="0.25">
      <c r="A92" s="24" t="s">
        <v>40</v>
      </c>
      <c r="B92" s="28">
        <v>15000000</v>
      </c>
      <c r="C92" s="42">
        <v>41047820.479999997</v>
      </c>
      <c r="D92" s="42">
        <f t="shared" si="13"/>
        <v>56047820.479999997</v>
      </c>
      <c r="E92" s="42">
        <v>55910088.829999998</v>
      </c>
      <c r="F92" s="42">
        <v>35802326.630000003</v>
      </c>
      <c r="G92" s="79">
        <f t="shared" si="14"/>
        <v>137731.64999999851</v>
      </c>
    </row>
    <row r="93" spans="1:7" x14ac:dyDescent="0.25">
      <c r="A93" s="24" t="s">
        <v>41</v>
      </c>
      <c r="B93" s="28">
        <v>0</v>
      </c>
      <c r="C93" s="42">
        <v>0</v>
      </c>
      <c r="D93" s="42">
        <f t="shared" si="13"/>
        <v>0</v>
      </c>
      <c r="E93" s="42">
        <v>0</v>
      </c>
      <c r="F93" s="42">
        <v>0</v>
      </c>
      <c r="G93" s="79">
        <f t="shared" si="14"/>
        <v>0</v>
      </c>
    </row>
    <row r="94" spans="1:7" x14ac:dyDescent="0.25">
      <c r="A94" s="26" t="s">
        <v>42</v>
      </c>
      <c r="B94" s="27">
        <f>+B102</f>
        <v>4887974.16</v>
      </c>
      <c r="C94" s="65">
        <f>+C102</f>
        <v>-4887974.16</v>
      </c>
      <c r="D94" s="65">
        <f>+D102</f>
        <v>0</v>
      </c>
      <c r="E94" s="65">
        <f t="shared" ref="E94:F94" si="16">+E102</f>
        <v>0</v>
      </c>
      <c r="F94" s="65">
        <f t="shared" si="16"/>
        <v>0</v>
      </c>
      <c r="G94" s="80">
        <f>+D94-E94</f>
        <v>0</v>
      </c>
    </row>
    <row r="95" spans="1:7" x14ac:dyDescent="0.25">
      <c r="A95" s="24" t="s">
        <v>77</v>
      </c>
      <c r="B95" s="28">
        <v>0</v>
      </c>
      <c r="C95" s="42">
        <v>0</v>
      </c>
      <c r="D95" s="42">
        <f t="shared" si="13"/>
        <v>0</v>
      </c>
      <c r="E95" s="42">
        <v>0</v>
      </c>
      <c r="F95" s="42">
        <v>0</v>
      </c>
      <c r="G95" s="79">
        <f t="shared" si="14"/>
        <v>0</v>
      </c>
    </row>
    <row r="96" spans="1:7" x14ac:dyDescent="0.25">
      <c r="A96" s="24" t="s">
        <v>44</v>
      </c>
      <c r="B96" s="28">
        <v>0</v>
      </c>
      <c r="C96" s="42">
        <v>0</v>
      </c>
      <c r="D96" s="42">
        <f t="shared" si="13"/>
        <v>0</v>
      </c>
      <c r="E96" s="42">
        <v>0</v>
      </c>
      <c r="F96" s="42">
        <v>0</v>
      </c>
      <c r="G96" s="79">
        <f t="shared" si="14"/>
        <v>0</v>
      </c>
    </row>
    <row r="97" spans="1:7" x14ac:dyDescent="0.25">
      <c r="A97" s="24" t="s">
        <v>45</v>
      </c>
      <c r="B97" s="28">
        <v>0</v>
      </c>
      <c r="C97" s="42">
        <v>0</v>
      </c>
      <c r="D97" s="42">
        <f t="shared" si="13"/>
        <v>0</v>
      </c>
      <c r="E97" s="42">
        <v>0</v>
      </c>
      <c r="F97" s="42">
        <v>0</v>
      </c>
      <c r="G97" s="79">
        <f t="shared" si="14"/>
        <v>0</v>
      </c>
    </row>
    <row r="98" spans="1:7" x14ac:dyDescent="0.25">
      <c r="A98" s="24" t="s">
        <v>46</v>
      </c>
      <c r="B98" s="28">
        <v>0</v>
      </c>
      <c r="C98" s="42">
        <v>0</v>
      </c>
      <c r="D98" s="42">
        <f t="shared" si="13"/>
        <v>0</v>
      </c>
      <c r="E98" s="42">
        <v>0</v>
      </c>
      <c r="F98" s="42">
        <v>0</v>
      </c>
      <c r="G98" s="79">
        <f t="shared" si="14"/>
        <v>0</v>
      </c>
    </row>
    <row r="99" spans="1:7" ht="13.5" customHeight="1" x14ac:dyDescent="0.25">
      <c r="A99" s="24" t="s">
        <v>47</v>
      </c>
      <c r="B99" s="28">
        <v>0</v>
      </c>
      <c r="C99" s="42">
        <v>0</v>
      </c>
      <c r="D99" s="42">
        <f t="shared" si="13"/>
        <v>0</v>
      </c>
      <c r="E99" s="42">
        <v>0</v>
      </c>
      <c r="F99" s="42">
        <v>0</v>
      </c>
      <c r="G99" s="79">
        <f t="shared" si="14"/>
        <v>0</v>
      </c>
    </row>
    <row r="100" spans="1:7" ht="24" x14ac:dyDescent="0.25">
      <c r="A100" s="24" t="s">
        <v>48</v>
      </c>
      <c r="B100" s="28">
        <v>0</v>
      </c>
      <c r="C100" s="42">
        <v>0</v>
      </c>
      <c r="D100" s="42">
        <f t="shared" si="13"/>
        <v>0</v>
      </c>
      <c r="E100" s="42">
        <v>0</v>
      </c>
      <c r="F100" s="42">
        <v>0</v>
      </c>
      <c r="G100" s="79">
        <f t="shared" si="14"/>
        <v>0</v>
      </c>
    </row>
    <row r="101" spans="1:7" x14ac:dyDescent="0.25">
      <c r="A101" s="24" t="s">
        <v>49</v>
      </c>
      <c r="B101" s="28">
        <v>0</v>
      </c>
      <c r="C101" s="42">
        <v>0</v>
      </c>
      <c r="D101" s="42">
        <f t="shared" si="13"/>
        <v>0</v>
      </c>
      <c r="E101" s="42">
        <v>0</v>
      </c>
      <c r="F101" s="42">
        <v>0</v>
      </c>
      <c r="G101" s="79">
        <f t="shared" si="14"/>
        <v>0</v>
      </c>
    </row>
    <row r="102" spans="1:7" ht="24" x14ac:dyDescent="0.25">
      <c r="A102" s="24" t="s">
        <v>43</v>
      </c>
      <c r="B102" s="28">
        <v>4887974.16</v>
      </c>
      <c r="C102" s="42">
        <v>-4887974.16</v>
      </c>
      <c r="D102" s="42">
        <f t="shared" si="13"/>
        <v>0</v>
      </c>
      <c r="E102" s="42">
        <v>0</v>
      </c>
      <c r="F102" s="42">
        <v>0</v>
      </c>
      <c r="G102" s="79">
        <f t="shared" si="14"/>
        <v>0</v>
      </c>
    </row>
    <row r="103" spans="1:7" x14ac:dyDescent="0.25">
      <c r="A103" s="26" t="s">
        <v>92</v>
      </c>
      <c r="B103" s="27">
        <f>+B106</f>
        <v>1500000</v>
      </c>
      <c r="C103" s="65">
        <f>+C106</f>
        <v>21085601.530000001</v>
      </c>
      <c r="D103" s="65">
        <f>+D106</f>
        <v>22585601.530000001</v>
      </c>
      <c r="E103" s="65">
        <f t="shared" ref="E103:F103" si="17">+E106</f>
        <v>0</v>
      </c>
      <c r="F103" s="65">
        <f t="shared" si="17"/>
        <v>0</v>
      </c>
      <c r="G103" s="66">
        <f>+G106</f>
        <v>22585601.530000001</v>
      </c>
    </row>
    <row r="104" spans="1:7" x14ac:dyDescent="0.25">
      <c r="A104" s="24" t="s">
        <v>51</v>
      </c>
      <c r="B104" s="25">
        <v>0</v>
      </c>
      <c r="C104" s="44">
        <v>0</v>
      </c>
      <c r="D104" s="42">
        <f t="shared" si="13"/>
        <v>0</v>
      </c>
      <c r="E104" s="44">
        <v>0</v>
      </c>
      <c r="F104" s="44">
        <v>0</v>
      </c>
      <c r="G104" s="79">
        <f t="shared" si="14"/>
        <v>0</v>
      </c>
    </row>
    <row r="105" spans="1:7" x14ac:dyDescent="0.25">
      <c r="A105" s="24" t="s">
        <v>52</v>
      </c>
      <c r="B105" s="25">
        <v>0</v>
      </c>
      <c r="C105" s="42">
        <v>0</v>
      </c>
      <c r="D105" s="42">
        <f t="shared" si="13"/>
        <v>0</v>
      </c>
      <c r="E105" s="42">
        <v>0</v>
      </c>
      <c r="F105" s="42">
        <v>0</v>
      </c>
      <c r="G105" s="79">
        <f t="shared" si="14"/>
        <v>0</v>
      </c>
    </row>
    <row r="106" spans="1:7" x14ac:dyDescent="0.25">
      <c r="A106" s="24" t="s">
        <v>50</v>
      </c>
      <c r="B106" s="28">
        <v>1500000</v>
      </c>
      <c r="C106" s="42">
        <v>21085601.530000001</v>
      </c>
      <c r="D106" s="42">
        <f t="shared" si="13"/>
        <v>22585601.530000001</v>
      </c>
      <c r="E106" s="42">
        <v>0</v>
      </c>
      <c r="F106" s="42">
        <v>0</v>
      </c>
      <c r="G106" s="79">
        <f t="shared" si="14"/>
        <v>22585601.530000001</v>
      </c>
    </row>
    <row r="107" spans="1:7" x14ac:dyDescent="0.25">
      <c r="A107" s="26" t="s">
        <v>93</v>
      </c>
      <c r="B107" s="27">
        <f>+B108+B109</f>
        <v>0</v>
      </c>
      <c r="C107" s="65">
        <f>SUM(C108:C114)</f>
        <v>2392597.23</v>
      </c>
      <c r="D107" s="65">
        <f>SUM(D108:D114)</f>
        <v>2392597.23</v>
      </c>
      <c r="E107" s="65">
        <f>SUM(E108:E114)</f>
        <v>2392597.23</v>
      </c>
      <c r="F107" s="65">
        <f>SUM(F108:F114)</f>
        <v>2392597.23</v>
      </c>
      <c r="G107" s="66">
        <f>SUM(G108:G114)</f>
        <v>0</v>
      </c>
    </row>
    <row r="108" spans="1:7" x14ac:dyDescent="0.25">
      <c r="A108" s="24" t="s">
        <v>53</v>
      </c>
      <c r="B108" s="28">
        <v>0</v>
      </c>
      <c r="C108" s="42">
        <v>1179032.56</v>
      </c>
      <c r="D108" s="42">
        <f t="shared" si="13"/>
        <v>1179032.56</v>
      </c>
      <c r="E108" s="42">
        <v>1179032.56</v>
      </c>
      <c r="F108" s="42">
        <v>1179032.56</v>
      </c>
      <c r="G108" s="79">
        <f t="shared" si="14"/>
        <v>0</v>
      </c>
    </row>
    <row r="109" spans="1:7" x14ac:dyDescent="0.25">
      <c r="A109" s="24" t="s">
        <v>54</v>
      </c>
      <c r="B109" s="28">
        <v>0</v>
      </c>
      <c r="C109" s="42">
        <v>1213564.67</v>
      </c>
      <c r="D109" s="42">
        <f t="shared" si="13"/>
        <v>1213564.67</v>
      </c>
      <c r="E109" s="42">
        <v>1213564.67</v>
      </c>
      <c r="F109" s="42">
        <v>1213564.67</v>
      </c>
      <c r="G109" s="79">
        <f t="shared" si="14"/>
        <v>0</v>
      </c>
    </row>
    <row r="110" spans="1:7" x14ac:dyDescent="0.25">
      <c r="A110" s="24" t="s">
        <v>56</v>
      </c>
      <c r="B110" s="28">
        <v>0</v>
      </c>
      <c r="C110" s="42">
        <v>0</v>
      </c>
      <c r="D110" s="42">
        <f t="shared" si="13"/>
        <v>0</v>
      </c>
      <c r="E110" s="42">
        <v>0</v>
      </c>
      <c r="F110" s="42">
        <v>0</v>
      </c>
      <c r="G110" s="79">
        <f t="shared" si="14"/>
        <v>0</v>
      </c>
    </row>
    <row r="111" spans="1:7" x14ac:dyDescent="0.25">
      <c r="A111" s="24" t="s">
        <v>55</v>
      </c>
      <c r="B111" s="28">
        <v>0</v>
      </c>
      <c r="C111" s="42">
        <v>0</v>
      </c>
      <c r="D111" s="42">
        <f t="shared" si="13"/>
        <v>0</v>
      </c>
      <c r="E111" s="42">
        <v>0</v>
      </c>
      <c r="F111" s="42">
        <v>0</v>
      </c>
      <c r="G111" s="79">
        <f t="shared" si="14"/>
        <v>0</v>
      </c>
    </row>
    <row r="112" spans="1:7" x14ac:dyDescent="0.25">
      <c r="A112" s="24" t="s">
        <v>57</v>
      </c>
      <c r="B112" s="28">
        <v>0</v>
      </c>
      <c r="C112" s="42">
        <v>0</v>
      </c>
      <c r="D112" s="42">
        <f t="shared" si="13"/>
        <v>0</v>
      </c>
      <c r="E112" s="42">
        <v>0</v>
      </c>
      <c r="F112" s="42">
        <v>0</v>
      </c>
      <c r="G112" s="79">
        <f t="shared" si="14"/>
        <v>0</v>
      </c>
    </row>
    <row r="113" spans="1:7" ht="16.7" customHeight="1" x14ac:dyDescent="0.25">
      <c r="A113" s="24" t="s">
        <v>58</v>
      </c>
      <c r="B113" s="28">
        <v>0</v>
      </c>
      <c r="C113" s="42">
        <v>0</v>
      </c>
      <c r="D113" s="42">
        <f t="shared" si="13"/>
        <v>0</v>
      </c>
      <c r="E113" s="42">
        <v>0</v>
      </c>
      <c r="F113" s="42">
        <v>0</v>
      </c>
      <c r="G113" s="79">
        <f t="shared" si="14"/>
        <v>0</v>
      </c>
    </row>
    <row r="114" spans="1:7" ht="15.75" thickBot="1" x14ac:dyDescent="0.3">
      <c r="A114" s="29" t="s">
        <v>59</v>
      </c>
      <c r="B114" s="67">
        <v>0</v>
      </c>
      <c r="C114" s="68">
        <v>0</v>
      </c>
      <c r="D114" s="68">
        <v>0</v>
      </c>
      <c r="E114" s="68">
        <v>0</v>
      </c>
      <c r="F114" s="68">
        <v>0</v>
      </c>
      <c r="G114" s="78">
        <f t="shared" si="14"/>
        <v>0</v>
      </c>
    </row>
    <row r="115" spans="1:7" x14ac:dyDescent="0.25">
      <c r="A115" s="14"/>
      <c r="B115" s="4"/>
      <c r="C115" s="4"/>
      <c r="D115" s="4"/>
      <c r="E115" s="5"/>
      <c r="F115" s="5"/>
    </row>
    <row r="117" spans="1:7" ht="15" customHeight="1" x14ac:dyDescent="0.25">
      <c r="B117" s="96"/>
      <c r="C117" s="96"/>
      <c r="D117" s="96"/>
      <c r="E117" s="77"/>
    </row>
    <row r="118" spans="1:7" x14ac:dyDescent="0.25">
      <c r="E118" s="77"/>
    </row>
    <row r="119" spans="1:7" ht="15" customHeight="1" x14ac:dyDescent="0.25"/>
    <row r="120" spans="1:7" ht="15" customHeight="1" x14ac:dyDescent="0.25"/>
    <row r="121" spans="1:7" ht="15" customHeight="1" x14ac:dyDescent="0.25"/>
    <row r="122" spans="1:7" ht="15" customHeight="1" x14ac:dyDescent="0.25"/>
    <row r="123" spans="1:7" ht="15" customHeight="1" x14ac:dyDescent="0.25"/>
    <row r="124" spans="1:7" ht="15" customHeight="1" x14ac:dyDescent="0.25">
      <c r="G124" s="11" t="s">
        <v>81</v>
      </c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1:7" ht="15" customHeight="1" x14ac:dyDescent="0.25"/>
    <row r="130" spans="1:7" ht="15" customHeight="1" x14ac:dyDescent="0.25"/>
    <row r="131" spans="1:7" ht="15" customHeight="1" x14ac:dyDescent="0.25"/>
    <row r="132" spans="1:7" ht="15" customHeight="1" x14ac:dyDescent="0.25"/>
    <row r="133" spans="1:7" ht="15" customHeight="1" x14ac:dyDescent="0.25"/>
    <row r="134" spans="1:7" ht="15" customHeight="1" x14ac:dyDescent="0.25"/>
    <row r="135" spans="1:7" ht="15" customHeight="1" x14ac:dyDescent="0.25"/>
    <row r="136" spans="1:7" ht="15" customHeight="1" x14ac:dyDescent="0.25"/>
    <row r="137" spans="1:7" ht="15" customHeight="1" x14ac:dyDescent="0.25"/>
    <row r="138" spans="1:7" ht="15" customHeight="1" x14ac:dyDescent="0.25"/>
    <row r="139" spans="1:7" ht="15" customHeight="1" x14ac:dyDescent="0.25"/>
    <row r="141" spans="1:7" x14ac:dyDescent="0.25">
      <c r="F141" s="10"/>
    </row>
    <row r="142" spans="1:7" ht="15" customHeight="1" x14ac:dyDescent="0.25">
      <c r="A142" s="83" t="s">
        <v>0</v>
      </c>
      <c r="B142" s="83"/>
      <c r="C142" s="83"/>
      <c r="D142" s="83"/>
      <c r="E142" s="83"/>
      <c r="F142" s="83"/>
      <c r="G142" s="83"/>
    </row>
    <row r="143" spans="1:7" ht="15" customHeight="1" x14ac:dyDescent="0.25">
      <c r="A143" s="83" t="s">
        <v>1</v>
      </c>
      <c r="B143" s="83"/>
      <c r="C143" s="83"/>
      <c r="D143" s="83"/>
      <c r="E143" s="83"/>
      <c r="F143" s="83"/>
      <c r="G143" s="83"/>
    </row>
    <row r="144" spans="1:7" ht="15" customHeight="1" x14ac:dyDescent="0.25">
      <c r="A144" s="84" t="s">
        <v>94</v>
      </c>
      <c r="B144" s="84"/>
      <c r="C144" s="84"/>
      <c r="D144" s="84"/>
      <c r="E144" s="84"/>
      <c r="F144" s="84"/>
      <c r="G144" s="84"/>
    </row>
    <row r="145" spans="1:8" ht="15" customHeight="1" x14ac:dyDescent="0.25">
      <c r="A145" s="84" t="s">
        <v>95</v>
      </c>
      <c r="B145" s="84"/>
      <c r="C145" s="84"/>
      <c r="D145" s="84"/>
      <c r="E145" s="84"/>
      <c r="F145" s="84"/>
      <c r="G145" s="84"/>
    </row>
    <row r="146" spans="1:8" ht="15.75" thickBot="1" x14ac:dyDescent="0.3"/>
    <row r="147" spans="1:8" ht="22.5" customHeight="1" x14ac:dyDescent="0.25">
      <c r="A147" s="91" t="s">
        <v>4</v>
      </c>
      <c r="B147" s="93" t="s">
        <v>3</v>
      </c>
      <c r="C147" s="93"/>
      <c r="D147" s="93"/>
      <c r="E147" s="93"/>
      <c r="F147" s="93"/>
      <c r="G147" s="94" t="s">
        <v>9</v>
      </c>
      <c r="H147" s="10"/>
    </row>
    <row r="148" spans="1:8" ht="24" x14ac:dyDescent="0.25">
      <c r="A148" s="92"/>
      <c r="B148" s="32" t="s">
        <v>5</v>
      </c>
      <c r="C148" s="32" t="s">
        <v>76</v>
      </c>
      <c r="D148" s="33" t="s">
        <v>6</v>
      </c>
      <c r="E148" s="33" t="s">
        <v>7</v>
      </c>
      <c r="F148" s="33" t="s">
        <v>8</v>
      </c>
      <c r="G148" s="95"/>
    </row>
    <row r="149" spans="1:8" x14ac:dyDescent="0.25">
      <c r="A149" s="34" t="s">
        <v>85</v>
      </c>
      <c r="B149" s="46">
        <f t="shared" ref="B149:G149" si="18">+B150+B158+B168+B178+B213+B223+B227+B236+B240</f>
        <v>52796047.460000001</v>
      </c>
      <c r="C149" s="46">
        <f>+C150+C158+C168+C178+C213+C223+C227+C236+C240</f>
        <v>81921912.239999995</v>
      </c>
      <c r="D149" s="46">
        <f t="shared" si="18"/>
        <v>134717959.69999999</v>
      </c>
      <c r="E149" s="46">
        <f t="shared" si="18"/>
        <v>134403726.5</v>
      </c>
      <c r="F149" s="46">
        <f>+F150+F158+F168+F178+F213+F223+F227+F236+F240</f>
        <v>110222727.69</v>
      </c>
      <c r="G149" s="47">
        <f t="shared" si="18"/>
        <v>314233.19999999553</v>
      </c>
    </row>
    <row r="150" spans="1:8" x14ac:dyDescent="0.25">
      <c r="A150" s="35" t="s">
        <v>87</v>
      </c>
      <c r="B150" s="48">
        <f>+B151+B153+B155</f>
        <v>0</v>
      </c>
      <c r="C150" s="49">
        <f>SUM(C151:C157)</f>
        <v>5379972.5600000005</v>
      </c>
      <c r="D150" s="49">
        <f>SUM(D151:D157)</f>
        <v>5379972.5600000005</v>
      </c>
      <c r="E150" s="49">
        <f>SUM(E151:E157)</f>
        <v>5379972.5600000005</v>
      </c>
      <c r="F150" s="49">
        <f>SUM(F151:F157)</f>
        <v>5379972.5600000005</v>
      </c>
      <c r="G150" s="50">
        <f>SUM(G151:G157)</f>
        <v>0</v>
      </c>
    </row>
    <row r="151" spans="1:8" x14ac:dyDescent="0.25">
      <c r="A151" s="36" t="s">
        <v>10</v>
      </c>
      <c r="B151" s="38">
        <v>0</v>
      </c>
      <c r="C151" s="45">
        <v>1920731.56</v>
      </c>
      <c r="D151" s="45">
        <f t="shared" ref="D151:D188" si="19">+B151+C151</f>
        <v>1920731.56</v>
      </c>
      <c r="E151" s="45">
        <v>1920731.56</v>
      </c>
      <c r="F151" s="45">
        <v>1920731.56</v>
      </c>
      <c r="G151" s="51">
        <f>+D151-E151</f>
        <v>0</v>
      </c>
    </row>
    <row r="152" spans="1:8" x14ac:dyDescent="0.25">
      <c r="A152" s="36" t="s">
        <v>79</v>
      </c>
      <c r="B152" s="38">
        <v>0</v>
      </c>
      <c r="C152" s="43">
        <v>0</v>
      </c>
      <c r="D152" s="45">
        <f t="shared" si="19"/>
        <v>0</v>
      </c>
      <c r="E152" s="43">
        <v>0</v>
      </c>
      <c r="F152" s="43">
        <v>0</v>
      </c>
      <c r="G152" s="51">
        <f t="shared" ref="G152:G157" si="20">+D152-E152</f>
        <v>0</v>
      </c>
    </row>
    <row r="153" spans="1:8" x14ac:dyDescent="0.25">
      <c r="A153" s="36" t="s">
        <v>12</v>
      </c>
      <c r="B153" s="38">
        <v>0</v>
      </c>
      <c r="C153" s="45">
        <v>427451.47</v>
      </c>
      <c r="D153" s="45">
        <f t="shared" si="19"/>
        <v>427451.47</v>
      </c>
      <c r="E153" s="45">
        <v>427451.47</v>
      </c>
      <c r="F153" s="45">
        <v>427451.47</v>
      </c>
      <c r="G153" s="51">
        <f t="shared" si="20"/>
        <v>0</v>
      </c>
    </row>
    <row r="154" spans="1:8" s="9" customFormat="1" ht="12.75" customHeight="1" x14ac:dyDescent="0.25">
      <c r="A154" s="36" t="s">
        <v>13</v>
      </c>
      <c r="B154" s="38">
        <v>0</v>
      </c>
      <c r="C154" s="43">
        <v>0</v>
      </c>
      <c r="D154" s="45">
        <f t="shared" si="19"/>
        <v>0</v>
      </c>
      <c r="E154" s="61">
        <v>0</v>
      </c>
      <c r="F154" s="62">
        <v>0</v>
      </c>
      <c r="G154" s="51">
        <f t="shared" si="20"/>
        <v>0</v>
      </c>
    </row>
    <row r="155" spans="1:8" x14ac:dyDescent="0.25">
      <c r="A155" s="36" t="s">
        <v>14</v>
      </c>
      <c r="B155" s="38">
        <v>0</v>
      </c>
      <c r="C155" s="45">
        <v>3031789.53</v>
      </c>
      <c r="D155" s="45">
        <f t="shared" si="19"/>
        <v>3031789.53</v>
      </c>
      <c r="E155" s="62">
        <v>3031789.53</v>
      </c>
      <c r="F155" s="62">
        <v>3031789.53</v>
      </c>
      <c r="G155" s="51">
        <f t="shared" si="20"/>
        <v>0</v>
      </c>
    </row>
    <row r="156" spans="1:8" x14ac:dyDescent="0.25">
      <c r="A156" s="36" t="s">
        <v>15</v>
      </c>
      <c r="B156" s="38">
        <v>0</v>
      </c>
      <c r="C156" s="43">
        <v>0</v>
      </c>
      <c r="D156" s="45">
        <f t="shared" si="19"/>
        <v>0</v>
      </c>
      <c r="E156" s="63">
        <v>0</v>
      </c>
      <c r="F156" s="63">
        <v>0</v>
      </c>
      <c r="G156" s="51">
        <f t="shared" si="20"/>
        <v>0</v>
      </c>
    </row>
    <row r="157" spans="1:8" x14ac:dyDescent="0.25">
      <c r="A157" s="36" t="s">
        <v>16</v>
      </c>
      <c r="B157" s="38">
        <v>0</v>
      </c>
      <c r="C157" s="43">
        <v>0</v>
      </c>
      <c r="D157" s="45">
        <f t="shared" si="19"/>
        <v>0</v>
      </c>
      <c r="E157" s="43">
        <v>0</v>
      </c>
      <c r="F157" s="43">
        <v>0</v>
      </c>
      <c r="G157" s="51">
        <f t="shared" si="20"/>
        <v>0</v>
      </c>
    </row>
    <row r="158" spans="1:8" ht="24" x14ac:dyDescent="0.25">
      <c r="A158" s="37" t="s">
        <v>88</v>
      </c>
      <c r="B158" s="52">
        <f>SUM(B159:B167)</f>
        <v>0</v>
      </c>
      <c r="C158" s="49">
        <f>SUM(C159:C167)</f>
        <v>31944852.23</v>
      </c>
      <c r="D158" s="49">
        <f>SUM(D159:D167)</f>
        <v>31944852.23</v>
      </c>
      <c r="E158" s="49">
        <f t="shared" ref="E158:F158" si="21">SUM(E159:E167)</f>
        <v>31944852.23</v>
      </c>
      <c r="F158" s="49">
        <f t="shared" si="21"/>
        <v>15801026.17</v>
      </c>
      <c r="G158" s="50">
        <f>SUM(G159:G167)</f>
        <v>0</v>
      </c>
    </row>
    <row r="159" spans="1:8" ht="24" x14ac:dyDescent="0.25">
      <c r="A159" s="36" t="s">
        <v>17</v>
      </c>
      <c r="B159" s="38">
        <v>0</v>
      </c>
      <c r="C159" s="43">
        <v>135540</v>
      </c>
      <c r="D159" s="45">
        <f t="shared" si="19"/>
        <v>135540</v>
      </c>
      <c r="E159" s="43">
        <v>135540</v>
      </c>
      <c r="F159" s="43">
        <v>135540</v>
      </c>
      <c r="G159" s="39">
        <f>+D159-E159</f>
        <v>0</v>
      </c>
    </row>
    <row r="160" spans="1:8" x14ac:dyDescent="0.25">
      <c r="A160" s="36" t="s">
        <v>18</v>
      </c>
      <c r="B160" s="38">
        <v>0</v>
      </c>
      <c r="C160" s="43">
        <v>0</v>
      </c>
      <c r="D160" s="45">
        <f t="shared" si="19"/>
        <v>0</v>
      </c>
      <c r="E160" s="43">
        <v>0</v>
      </c>
      <c r="F160" s="43">
        <v>0</v>
      </c>
      <c r="G160" s="39">
        <f t="shared" ref="G160:G177" si="22">+D160-E160</f>
        <v>0</v>
      </c>
    </row>
    <row r="161" spans="1:7" ht="24" x14ac:dyDescent="0.25">
      <c r="A161" s="36" t="s">
        <v>19</v>
      </c>
      <c r="B161" s="38">
        <v>0</v>
      </c>
      <c r="C161" s="43">
        <v>0</v>
      </c>
      <c r="D161" s="45">
        <f t="shared" si="19"/>
        <v>0</v>
      </c>
      <c r="E161" s="43">
        <v>0</v>
      </c>
      <c r="F161" s="43">
        <v>0</v>
      </c>
      <c r="G161" s="39">
        <f>+D161-E161</f>
        <v>0</v>
      </c>
    </row>
    <row r="162" spans="1:7" x14ac:dyDescent="0.25">
      <c r="A162" s="36" t="s">
        <v>20</v>
      </c>
      <c r="B162" s="38">
        <v>0</v>
      </c>
      <c r="C162" s="43">
        <v>12499870</v>
      </c>
      <c r="D162" s="45">
        <f t="shared" si="19"/>
        <v>12499870</v>
      </c>
      <c r="E162" s="43">
        <v>12499870</v>
      </c>
      <c r="F162" s="43">
        <v>74999.22</v>
      </c>
      <c r="G162" s="39">
        <f t="shared" si="22"/>
        <v>0</v>
      </c>
    </row>
    <row r="163" spans="1:7" x14ac:dyDescent="0.25">
      <c r="A163" s="36" t="s">
        <v>21</v>
      </c>
      <c r="B163" s="38">
        <v>0</v>
      </c>
      <c r="C163" s="43">
        <v>0</v>
      </c>
      <c r="D163" s="45">
        <f t="shared" si="19"/>
        <v>0</v>
      </c>
      <c r="E163" s="43">
        <v>0</v>
      </c>
      <c r="F163" s="43">
        <v>0</v>
      </c>
      <c r="G163" s="39">
        <f t="shared" si="22"/>
        <v>0</v>
      </c>
    </row>
    <row r="164" spans="1:7" s="9" customFormat="1" ht="12.75" customHeight="1" x14ac:dyDescent="0.25">
      <c r="A164" s="36" t="s">
        <v>22</v>
      </c>
      <c r="B164" s="38">
        <v>0</v>
      </c>
      <c r="C164" s="43">
        <v>13798188.49</v>
      </c>
      <c r="D164" s="45">
        <f t="shared" si="19"/>
        <v>13798188.49</v>
      </c>
      <c r="E164" s="43">
        <v>13798188.49</v>
      </c>
      <c r="F164" s="43">
        <v>13674248.17</v>
      </c>
      <c r="G164" s="39">
        <f t="shared" si="22"/>
        <v>0</v>
      </c>
    </row>
    <row r="165" spans="1:7" ht="24" x14ac:dyDescent="0.25">
      <c r="A165" s="36" t="s">
        <v>23</v>
      </c>
      <c r="B165" s="38">
        <v>0</v>
      </c>
      <c r="C165" s="43">
        <v>3564094.56</v>
      </c>
      <c r="D165" s="45">
        <f t="shared" si="19"/>
        <v>3564094.56</v>
      </c>
      <c r="E165" s="43">
        <v>3564094.56</v>
      </c>
      <c r="F165" s="43">
        <v>11205.6</v>
      </c>
      <c r="G165" s="39">
        <f t="shared" si="22"/>
        <v>0</v>
      </c>
    </row>
    <row r="166" spans="1:7" x14ac:dyDescent="0.25">
      <c r="A166" s="36" t="s">
        <v>30</v>
      </c>
      <c r="B166" s="38">
        <v>0</v>
      </c>
      <c r="C166" s="43">
        <v>0</v>
      </c>
      <c r="D166" s="45">
        <f t="shared" si="19"/>
        <v>0</v>
      </c>
      <c r="E166" s="43">
        <v>0</v>
      </c>
      <c r="F166" s="43">
        <v>0</v>
      </c>
      <c r="G166" s="39">
        <f t="shared" si="22"/>
        <v>0</v>
      </c>
    </row>
    <row r="167" spans="1:7" ht="14.25" customHeight="1" x14ac:dyDescent="0.25">
      <c r="A167" s="36" t="s">
        <v>31</v>
      </c>
      <c r="B167" s="38">
        <v>0</v>
      </c>
      <c r="C167" s="43">
        <v>1947159.18</v>
      </c>
      <c r="D167" s="45">
        <f t="shared" si="19"/>
        <v>1947159.18</v>
      </c>
      <c r="E167" s="43">
        <v>1947159.18</v>
      </c>
      <c r="F167" s="43">
        <v>1905033.18</v>
      </c>
      <c r="G167" s="39">
        <f t="shared" si="22"/>
        <v>0</v>
      </c>
    </row>
    <row r="168" spans="1:7" x14ac:dyDescent="0.25">
      <c r="A168" s="37" t="s">
        <v>89</v>
      </c>
      <c r="B168" s="52">
        <f t="shared" ref="B168:G168" si="23">SUM(B169:B177)</f>
        <v>0</v>
      </c>
      <c r="C168" s="49">
        <f>SUM(C169:C177)</f>
        <v>9997114.1899999995</v>
      </c>
      <c r="D168" s="49">
        <f>SUM(D169:D177)</f>
        <v>9997114.1899999995</v>
      </c>
      <c r="E168" s="49">
        <f t="shared" si="23"/>
        <v>9785009.4399999995</v>
      </c>
      <c r="F168" s="49">
        <f t="shared" si="23"/>
        <v>9652677.0399999991</v>
      </c>
      <c r="G168" s="50">
        <f t="shared" si="23"/>
        <v>212104.75</v>
      </c>
    </row>
    <row r="169" spans="1:7" x14ac:dyDescent="0.25">
      <c r="A169" s="36" t="s">
        <v>24</v>
      </c>
      <c r="B169" s="38">
        <v>0</v>
      </c>
      <c r="C169" s="43">
        <v>4436683.22</v>
      </c>
      <c r="D169" s="45">
        <f t="shared" si="19"/>
        <v>4436683.22</v>
      </c>
      <c r="E169" s="43">
        <v>4352997.43</v>
      </c>
      <c r="F169" s="43">
        <v>4352997.43</v>
      </c>
      <c r="G169" s="39">
        <f t="shared" si="22"/>
        <v>83685.790000000037</v>
      </c>
    </row>
    <row r="170" spans="1:7" x14ac:dyDescent="0.25">
      <c r="A170" s="36" t="s">
        <v>25</v>
      </c>
      <c r="B170" s="38">
        <v>0</v>
      </c>
      <c r="C170" s="43">
        <v>0</v>
      </c>
      <c r="D170" s="45">
        <f t="shared" si="19"/>
        <v>0</v>
      </c>
      <c r="E170" s="43">
        <v>0</v>
      </c>
      <c r="F170" s="43">
        <v>0</v>
      </c>
      <c r="G170" s="39">
        <f t="shared" si="22"/>
        <v>0</v>
      </c>
    </row>
    <row r="171" spans="1:7" ht="29.25" customHeight="1" x14ac:dyDescent="0.25">
      <c r="A171" s="36" t="s">
        <v>32</v>
      </c>
      <c r="B171" s="38">
        <v>0</v>
      </c>
      <c r="C171" s="43">
        <v>2571812.09</v>
      </c>
      <c r="D171" s="45">
        <f t="shared" si="19"/>
        <v>2571812.09</v>
      </c>
      <c r="E171" s="43">
        <v>2511461.5499999998</v>
      </c>
      <c r="F171" s="43">
        <v>2511461.5499999998</v>
      </c>
      <c r="G171" s="39">
        <f t="shared" si="22"/>
        <v>60350.540000000037</v>
      </c>
    </row>
    <row r="172" spans="1:7" x14ac:dyDescent="0.25">
      <c r="A172" s="36" t="s">
        <v>33</v>
      </c>
      <c r="B172" s="38">
        <v>0</v>
      </c>
      <c r="C172" s="43">
        <v>0</v>
      </c>
      <c r="D172" s="45">
        <f t="shared" si="19"/>
        <v>0</v>
      </c>
      <c r="E172" s="43">
        <v>0</v>
      </c>
      <c r="F172" s="43">
        <v>0</v>
      </c>
      <c r="G172" s="39">
        <f t="shared" si="22"/>
        <v>0</v>
      </c>
    </row>
    <row r="173" spans="1:7" ht="27" customHeight="1" x14ac:dyDescent="0.25">
      <c r="A173" s="36" t="s">
        <v>34</v>
      </c>
      <c r="B173" s="38">
        <v>0</v>
      </c>
      <c r="C173" s="43">
        <v>2988618.88</v>
      </c>
      <c r="D173" s="45">
        <f t="shared" si="19"/>
        <v>2988618.88</v>
      </c>
      <c r="E173" s="43">
        <v>2920550.46</v>
      </c>
      <c r="F173" s="43">
        <v>2788218.06</v>
      </c>
      <c r="G173" s="39">
        <f t="shared" si="22"/>
        <v>68068.419999999925</v>
      </c>
    </row>
    <row r="174" spans="1:7" s="9" customFormat="1" ht="12.75" customHeight="1" x14ac:dyDescent="0.25">
      <c r="A174" s="36" t="s">
        <v>35</v>
      </c>
      <c r="B174" s="38">
        <v>0</v>
      </c>
      <c r="C174" s="43">
        <v>0</v>
      </c>
      <c r="D174" s="45">
        <f t="shared" si="19"/>
        <v>0</v>
      </c>
      <c r="E174" s="43">
        <v>0</v>
      </c>
      <c r="F174" s="43">
        <v>0</v>
      </c>
      <c r="G174" s="39">
        <f t="shared" si="22"/>
        <v>0</v>
      </c>
    </row>
    <row r="175" spans="1:7" ht="12.75" customHeight="1" x14ac:dyDescent="0.25">
      <c r="A175" s="36" t="s">
        <v>36</v>
      </c>
      <c r="B175" s="38">
        <v>0</v>
      </c>
      <c r="C175" s="43">
        <v>0</v>
      </c>
      <c r="D175" s="45">
        <f t="shared" si="19"/>
        <v>0</v>
      </c>
      <c r="E175" s="43">
        <v>0</v>
      </c>
      <c r="F175" s="43">
        <v>0</v>
      </c>
      <c r="G175" s="39">
        <f t="shared" si="22"/>
        <v>0</v>
      </c>
    </row>
    <row r="176" spans="1:7" x14ac:dyDescent="0.25">
      <c r="A176" s="36" t="s">
        <v>37</v>
      </c>
      <c r="B176" s="38">
        <v>0</v>
      </c>
      <c r="C176" s="43">
        <v>0</v>
      </c>
      <c r="D176" s="45">
        <f t="shared" si="19"/>
        <v>0</v>
      </c>
      <c r="E176" s="43">
        <v>0</v>
      </c>
      <c r="F176" s="43">
        <v>0</v>
      </c>
      <c r="G176" s="39">
        <f t="shared" si="22"/>
        <v>0</v>
      </c>
    </row>
    <row r="177" spans="1:7" x14ac:dyDescent="0.25">
      <c r="A177" s="36" t="s">
        <v>38</v>
      </c>
      <c r="B177" s="38">
        <v>0</v>
      </c>
      <c r="C177" s="43">
        <v>0</v>
      </c>
      <c r="D177" s="45">
        <f t="shared" si="19"/>
        <v>0</v>
      </c>
      <c r="E177" s="43">
        <v>0</v>
      </c>
      <c r="F177" s="43">
        <v>0</v>
      </c>
      <c r="G177" s="39">
        <f t="shared" si="22"/>
        <v>0</v>
      </c>
    </row>
    <row r="178" spans="1:7" x14ac:dyDescent="0.25">
      <c r="A178" s="37" t="s">
        <v>26</v>
      </c>
      <c r="B178" s="52">
        <f>SUM(B179:B188)</f>
        <v>0</v>
      </c>
      <c r="C178" s="49">
        <f>SUM(C179:C188)</f>
        <v>92888.69</v>
      </c>
      <c r="D178" s="49">
        <f>SUM(D179:D188)</f>
        <v>92888.69</v>
      </c>
      <c r="E178" s="49">
        <f t="shared" ref="E178:F178" si="24">SUM(E179:E188)</f>
        <v>92888.69</v>
      </c>
      <c r="F178" s="49">
        <f t="shared" si="24"/>
        <v>0</v>
      </c>
      <c r="G178" s="50">
        <f>SUM(G179:G188)</f>
        <v>0</v>
      </c>
    </row>
    <row r="179" spans="1:7" x14ac:dyDescent="0.25">
      <c r="A179" s="36" t="s">
        <v>60</v>
      </c>
      <c r="B179" s="38">
        <v>0</v>
      </c>
      <c r="C179" s="43">
        <v>0</v>
      </c>
      <c r="D179" s="45">
        <f t="shared" si="19"/>
        <v>0</v>
      </c>
      <c r="E179" s="43">
        <v>0</v>
      </c>
      <c r="F179" s="43">
        <v>0</v>
      </c>
      <c r="G179" s="39">
        <f>+D179-E179</f>
        <v>0</v>
      </c>
    </row>
    <row r="180" spans="1:7" x14ac:dyDescent="0.25">
      <c r="A180" s="36" t="s">
        <v>27</v>
      </c>
      <c r="B180" s="38">
        <v>0</v>
      </c>
      <c r="C180" s="43">
        <v>92888.69</v>
      </c>
      <c r="D180" s="45">
        <f t="shared" si="19"/>
        <v>92888.69</v>
      </c>
      <c r="E180" s="43">
        <v>92888.69</v>
      </c>
      <c r="F180" s="43">
        <v>0</v>
      </c>
      <c r="G180" s="39">
        <f t="shared" ref="G180:G188" si="25">+D180-E180</f>
        <v>0</v>
      </c>
    </row>
    <row r="181" spans="1:7" x14ac:dyDescent="0.25">
      <c r="A181" s="36" t="s">
        <v>68</v>
      </c>
      <c r="B181" s="38">
        <v>0</v>
      </c>
      <c r="C181" s="43">
        <v>0</v>
      </c>
      <c r="D181" s="45">
        <f t="shared" si="19"/>
        <v>0</v>
      </c>
      <c r="E181" s="43">
        <v>0</v>
      </c>
      <c r="F181" s="43">
        <v>0</v>
      </c>
      <c r="G181" s="39">
        <f t="shared" si="25"/>
        <v>0</v>
      </c>
    </row>
    <row r="182" spans="1:7" x14ac:dyDescent="0.25">
      <c r="A182" s="36" t="s">
        <v>69</v>
      </c>
      <c r="B182" s="38">
        <v>0</v>
      </c>
      <c r="C182" s="43">
        <v>0</v>
      </c>
      <c r="D182" s="45">
        <f t="shared" si="19"/>
        <v>0</v>
      </c>
      <c r="E182" s="43">
        <v>0</v>
      </c>
      <c r="F182" s="43">
        <v>0</v>
      </c>
      <c r="G182" s="39">
        <f t="shared" si="25"/>
        <v>0</v>
      </c>
    </row>
    <row r="183" spans="1:7" x14ac:dyDescent="0.25">
      <c r="A183" s="36" t="s">
        <v>70</v>
      </c>
      <c r="B183" s="38">
        <v>0</v>
      </c>
      <c r="C183" s="43">
        <v>0</v>
      </c>
      <c r="D183" s="45">
        <f t="shared" si="19"/>
        <v>0</v>
      </c>
      <c r="E183" s="43">
        <v>0</v>
      </c>
      <c r="F183" s="43">
        <v>0</v>
      </c>
      <c r="G183" s="39">
        <f>+D183-E183</f>
        <v>0</v>
      </c>
    </row>
    <row r="184" spans="1:7" ht="15" customHeight="1" x14ac:dyDescent="0.25">
      <c r="A184" s="36" t="s">
        <v>71</v>
      </c>
      <c r="B184" s="38">
        <v>0</v>
      </c>
      <c r="C184" s="43">
        <v>0</v>
      </c>
      <c r="D184" s="45">
        <f t="shared" si="19"/>
        <v>0</v>
      </c>
      <c r="E184" s="43">
        <v>0</v>
      </c>
      <c r="F184" s="43">
        <v>0</v>
      </c>
      <c r="G184" s="39">
        <f t="shared" si="25"/>
        <v>0</v>
      </c>
    </row>
    <row r="185" spans="1:7" ht="24" x14ac:dyDescent="0.25">
      <c r="A185" s="36" t="s">
        <v>72</v>
      </c>
      <c r="B185" s="38">
        <v>0</v>
      </c>
      <c r="C185" s="43">
        <v>0</v>
      </c>
      <c r="D185" s="45">
        <f t="shared" si="19"/>
        <v>0</v>
      </c>
      <c r="E185" s="43">
        <v>0</v>
      </c>
      <c r="F185" s="43">
        <v>0</v>
      </c>
      <c r="G185" s="39">
        <f t="shared" si="25"/>
        <v>0</v>
      </c>
    </row>
    <row r="186" spans="1:7" ht="15" customHeight="1" x14ac:dyDescent="0.25">
      <c r="A186" s="36" t="s">
        <v>73</v>
      </c>
      <c r="B186" s="38">
        <v>0</v>
      </c>
      <c r="C186" s="43">
        <v>0</v>
      </c>
      <c r="D186" s="45">
        <f t="shared" si="19"/>
        <v>0</v>
      </c>
      <c r="E186" s="43">
        <v>0</v>
      </c>
      <c r="F186" s="43">
        <v>0</v>
      </c>
      <c r="G186" s="39">
        <f t="shared" si="25"/>
        <v>0</v>
      </c>
    </row>
    <row r="187" spans="1:7" x14ac:dyDescent="0.25">
      <c r="A187" s="36" t="s">
        <v>74</v>
      </c>
      <c r="B187" s="38">
        <v>0</v>
      </c>
      <c r="C187" s="43">
        <v>0</v>
      </c>
      <c r="D187" s="45">
        <f t="shared" si="19"/>
        <v>0</v>
      </c>
      <c r="E187" s="43">
        <v>0</v>
      </c>
      <c r="F187" s="43">
        <v>0</v>
      </c>
      <c r="G187" s="39">
        <f t="shared" si="25"/>
        <v>0</v>
      </c>
    </row>
    <row r="188" spans="1:7" ht="15" customHeight="1" thickBot="1" x14ac:dyDescent="0.3">
      <c r="A188" s="40" t="s">
        <v>75</v>
      </c>
      <c r="B188" s="53">
        <v>0</v>
      </c>
      <c r="C188" s="54">
        <v>0</v>
      </c>
      <c r="D188" s="82">
        <f t="shared" si="19"/>
        <v>0</v>
      </c>
      <c r="E188" s="54">
        <v>0</v>
      </c>
      <c r="F188" s="54">
        <v>0</v>
      </c>
      <c r="G188" s="55">
        <f t="shared" si="25"/>
        <v>0</v>
      </c>
    </row>
    <row r="189" spans="1:7" x14ac:dyDescent="0.25">
      <c r="A189" s="2"/>
      <c r="B189" s="1"/>
      <c r="C189" s="1"/>
      <c r="D189" s="1"/>
      <c r="E189" s="1"/>
      <c r="F189" s="1"/>
    </row>
    <row r="190" spans="1:7" x14ac:dyDescent="0.25">
      <c r="A190" s="2"/>
      <c r="B190" s="1"/>
      <c r="C190" s="1"/>
      <c r="D190" s="1"/>
      <c r="E190" s="1"/>
      <c r="F190" s="1"/>
      <c r="G190" s="12" t="s">
        <v>82</v>
      </c>
    </row>
    <row r="191" spans="1:7" x14ac:dyDescent="0.25">
      <c r="A191" s="2"/>
      <c r="B191" s="1"/>
      <c r="C191" s="1"/>
      <c r="D191" s="1"/>
      <c r="E191" s="1"/>
      <c r="F191" s="1"/>
      <c r="G191" s="12"/>
    </row>
    <row r="192" spans="1:7" x14ac:dyDescent="0.25">
      <c r="A192" s="2"/>
      <c r="B192" s="1"/>
      <c r="C192" s="1"/>
      <c r="D192" s="1"/>
      <c r="E192" s="1"/>
      <c r="F192" s="1"/>
    </row>
    <row r="193" spans="1:7" x14ac:dyDescent="0.25">
      <c r="A193" s="2"/>
      <c r="B193" s="1"/>
      <c r="C193" s="1"/>
      <c r="D193" s="1"/>
      <c r="E193" s="1"/>
      <c r="F193" s="1"/>
    </row>
    <row r="194" spans="1:7" x14ac:dyDescent="0.25">
      <c r="A194" s="2"/>
      <c r="B194" s="1"/>
      <c r="C194" s="1"/>
      <c r="D194" s="1"/>
      <c r="E194" s="1"/>
      <c r="F194" s="1"/>
    </row>
    <row r="195" spans="1:7" x14ac:dyDescent="0.25">
      <c r="A195" s="2"/>
      <c r="B195" s="1"/>
      <c r="C195" s="1"/>
      <c r="D195" s="1"/>
      <c r="E195" s="1"/>
      <c r="F195" s="1"/>
      <c r="G195" s="12"/>
    </row>
    <row r="196" spans="1:7" x14ac:dyDescent="0.25">
      <c r="A196" s="2"/>
      <c r="B196" s="1"/>
      <c r="C196" s="1"/>
      <c r="D196" s="1"/>
      <c r="E196" s="1"/>
      <c r="F196" s="1"/>
      <c r="G196" s="12"/>
    </row>
    <row r="197" spans="1:7" x14ac:dyDescent="0.25">
      <c r="A197" s="2"/>
      <c r="B197" s="1"/>
      <c r="C197" s="1"/>
      <c r="D197" s="1"/>
      <c r="E197" s="1"/>
      <c r="F197" s="1"/>
      <c r="G197" s="12"/>
    </row>
    <row r="198" spans="1:7" x14ac:dyDescent="0.25">
      <c r="A198" s="2"/>
      <c r="B198" s="1"/>
      <c r="C198" s="1"/>
      <c r="D198" s="1"/>
      <c r="E198" s="1"/>
      <c r="F198" s="1"/>
      <c r="G198" s="12"/>
    </row>
    <row r="199" spans="1:7" x14ac:dyDescent="0.25">
      <c r="A199" s="2"/>
      <c r="B199" s="1"/>
      <c r="C199" s="1"/>
      <c r="D199" s="1"/>
      <c r="E199" s="1"/>
      <c r="F199" s="1"/>
      <c r="G199" s="12"/>
    </row>
    <row r="200" spans="1:7" x14ac:dyDescent="0.25">
      <c r="A200" s="2"/>
      <c r="B200" s="1"/>
      <c r="C200" s="1"/>
      <c r="D200" s="1"/>
      <c r="E200" s="1"/>
      <c r="F200" s="1"/>
      <c r="G200" s="12"/>
    </row>
    <row r="201" spans="1:7" x14ac:dyDescent="0.25">
      <c r="A201" s="2"/>
      <c r="B201" s="1"/>
      <c r="C201" s="1"/>
      <c r="D201" s="1"/>
      <c r="E201" s="1"/>
      <c r="F201" s="1"/>
      <c r="G201" s="12"/>
    </row>
    <row r="202" spans="1:7" x14ac:dyDescent="0.25">
      <c r="A202" s="2"/>
      <c r="B202" s="1"/>
      <c r="C202" s="1"/>
      <c r="D202" s="1"/>
      <c r="E202" s="1"/>
      <c r="F202" s="1"/>
      <c r="G202" s="12"/>
    </row>
    <row r="203" spans="1:7" x14ac:dyDescent="0.25">
      <c r="A203" s="2"/>
      <c r="B203" s="1"/>
      <c r="C203" s="1"/>
      <c r="D203" s="1"/>
      <c r="E203" s="1"/>
      <c r="F203" s="1"/>
      <c r="G203" s="12"/>
    </row>
    <row r="204" spans="1:7" x14ac:dyDescent="0.25">
      <c r="A204" s="2"/>
      <c r="B204" s="1"/>
      <c r="C204" s="1"/>
      <c r="D204" s="1"/>
      <c r="E204" s="1"/>
      <c r="F204" s="1"/>
      <c r="G204" s="12"/>
    </row>
    <row r="205" spans="1:7" x14ac:dyDescent="0.25">
      <c r="A205" s="2"/>
      <c r="B205" s="1"/>
      <c r="C205" s="1"/>
      <c r="D205" s="1"/>
      <c r="E205" s="1"/>
      <c r="F205" s="1"/>
      <c r="G205" s="1"/>
    </row>
    <row r="206" spans="1:7" ht="15" customHeight="1" x14ac:dyDescent="0.25">
      <c r="A206" s="83" t="s">
        <v>0</v>
      </c>
      <c r="B206" s="83"/>
      <c r="C206" s="83"/>
      <c r="D206" s="83"/>
      <c r="E206" s="83"/>
      <c r="F206" s="83"/>
      <c r="G206" s="83"/>
    </row>
    <row r="207" spans="1:7" ht="15" customHeight="1" x14ac:dyDescent="0.25">
      <c r="A207" s="83" t="s">
        <v>1</v>
      </c>
      <c r="B207" s="83"/>
      <c r="C207" s="83"/>
      <c r="D207" s="83"/>
      <c r="E207" s="83"/>
      <c r="F207" s="83"/>
      <c r="G207" s="83"/>
    </row>
    <row r="208" spans="1:7" ht="15" customHeight="1" x14ac:dyDescent="0.25">
      <c r="A208" s="84" t="s">
        <v>94</v>
      </c>
      <c r="B208" s="84"/>
      <c r="C208" s="84"/>
      <c r="D208" s="84"/>
      <c r="E208" s="84"/>
      <c r="F208" s="84"/>
      <c r="G208" s="84"/>
    </row>
    <row r="209" spans="1:7" ht="15" customHeight="1" x14ac:dyDescent="0.25">
      <c r="A209" s="84" t="s">
        <v>95</v>
      </c>
      <c r="B209" s="84"/>
      <c r="C209" s="84"/>
      <c r="D209" s="84"/>
      <c r="E209" s="84"/>
      <c r="F209" s="84"/>
      <c r="G209" s="84"/>
    </row>
    <row r="210" spans="1:7" ht="15.75" thickBot="1" x14ac:dyDescent="0.3">
      <c r="A210" s="2"/>
      <c r="B210" s="1"/>
      <c r="C210" s="1"/>
      <c r="D210" s="1"/>
      <c r="E210" s="1"/>
      <c r="F210" s="1"/>
      <c r="G210" s="1"/>
    </row>
    <row r="211" spans="1:7" ht="15" customHeight="1" x14ac:dyDescent="0.25">
      <c r="A211" s="91" t="s">
        <v>4</v>
      </c>
      <c r="B211" s="93" t="s">
        <v>3</v>
      </c>
      <c r="C211" s="93"/>
      <c r="D211" s="93"/>
      <c r="E211" s="93"/>
      <c r="F211" s="93"/>
      <c r="G211" s="94" t="s">
        <v>9</v>
      </c>
    </row>
    <row r="212" spans="1:7" ht="30" customHeight="1" x14ac:dyDescent="0.25">
      <c r="A212" s="92"/>
      <c r="B212" s="32" t="s">
        <v>5</v>
      </c>
      <c r="C212" s="32" t="s">
        <v>76</v>
      </c>
      <c r="D212" s="33" t="s">
        <v>6</v>
      </c>
      <c r="E212" s="33" t="s">
        <v>7</v>
      </c>
      <c r="F212" s="33" t="s">
        <v>8</v>
      </c>
      <c r="G212" s="95"/>
    </row>
    <row r="213" spans="1:7" ht="15" customHeight="1" x14ac:dyDescent="0.25">
      <c r="A213" s="35" t="s">
        <v>90</v>
      </c>
      <c r="B213" s="48">
        <f>SUM(B214:B222)</f>
        <v>0</v>
      </c>
      <c r="C213" s="49">
        <f>SUM(C214:C222)</f>
        <v>22269342.759999998</v>
      </c>
      <c r="D213" s="49">
        <f>SUM(D214:D222)</f>
        <v>22269342.759999998</v>
      </c>
      <c r="E213" s="49">
        <f>SUM(E214:E222)</f>
        <v>22269342.759999998</v>
      </c>
      <c r="F213" s="49">
        <f t="shared" ref="F213" si="26">SUM(F214:F222)</f>
        <v>22269342.759999998</v>
      </c>
      <c r="G213" s="50">
        <f>SUM(G214:G222)</f>
        <v>0</v>
      </c>
    </row>
    <row r="214" spans="1:7" ht="15" customHeight="1" x14ac:dyDescent="0.25">
      <c r="A214" s="36" t="s">
        <v>28</v>
      </c>
      <c r="B214" s="38">
        <v>0</v>
      </c>
      <c r="C214" s="43">
        <v>639577.5</v>
      </c>
      <c r="D214" s="45">
        <f t="shared" ref="D214:D246" si="27">+B214+C214</f>
        <v>639577.5</v>
      </c>
      <c r="E214" s="43">
        <v>639577.5</v>
      </c>
      <c r="F214" s="43">
        <v>639577.5</v>
      </c>
      <c r="G214" s="39">
        <f t="shared" ref="G214:G246" si="28">+D214-E214</f>
        <v>0</v>
      </c>
    </row>
    <row r="215" spans="1:7" ht="13.5" customHeight="1" x14ac:dyDescent="0.25">
      <c r="A215" s="36" t="s">
        <v>29</v>
      </c>
      <c r="B215" s="38">
        <v>0</v>
      </c>
      <c r="C215" s="43">
        <v>0</v>
      </c>
      <c r="D215" s="45">
        <f t="shared" si="27"/>
        <v>0</v>
      </c>
      <c r="E215" s="43">
        <v>0</v>
      </c>
      <c r="F215" s="43">
        <v>0</v>
      </c>
      <c r="G215" s="39">
        <f t="shared" si="28"/>
        <v>0</v>
      </c>
    </row>
    <row r="216" spans="1:7" x14ac:dyDescent="0.25">
      <c r="A216" s="36" t="s">
        <v>61</v>
      </c>
      <c r="B216" s="38">
        <v>0</v>
      </c>
      <c r="C216" s="43">
        <v>0</v>
      </c>
      <c r="D216" s="45">
        <f t="shared" si="27"/>
        <v>0</v>
      </c>
      <c r="E216" s="43">
        <v>0</v>
      </c>
      <c r="F216" s="43">
        <v>0</v>
      </c>
      <c r="G216" s="39">
        <f t="shared" si="28"/>
        <v>0</v>
      </c>
    </row>
    <row r="217" spans="1:7" x14ac:dyDescent="0.25">
      <c r="A217" s="36" t="s">
        <v>62</v>
      </c>
      <c r="B217" s="38">
        <v>0</v>
      </c>
      <c r="C217" s="43">
        <v>18833778.449999999</v>
      </c>
      <c r="D217" s="45">
        <f t="shared" si="27"/>
        <v>18833778.449999999</v>
      </c>
      <c r="E217" s="43">
        <v>18833778.449999999</v>
      </c>
      <c r="F217" s="43">
        <v>18833778.449999999</v>
      </c>
      <c r="G217" s="39">
        <f t="shared" si="28"/>
        <v>0</v>
      </c>
    </row>
    <row r="218" spans="1:7" x14ac:dyDescent="0.25">
      <c r="A218" s="41" t="s">
        <v>63</v>
      </c>
      <c r="B218" s="38">
        <v>0</v>
      </c>
      <c r="C218" s="43">
        <v>0</v>
      </c>
      <c r="D218" s="45">
        <f t="shared" si="27"/>
        <v>0</v>
      </c>
      <c r="E218" s="43">
        <v>0</v>
      </c>
      <c r="F218" s="43">
        <v>0</v>
      </c>
      <c r="G218" s="39">
        <f t="shared" si="28"/>
        <v>0</v>
      </c>
    </row>
    <row r="219" spans="1:7" ht="13.5" customHeight="1" x14ac:dyDescent="0.25">
      <c r="A219" s="36" t="s">
        <v>64</v>
      </c>
      <c r="B219" s="38">
        <v>0</v>
      </c>
      <c r="C219" s="43">
        <v>1171986.81</v>
      </c>
      <c r="D219" s="45">
        <f t="shared" si="27"/>
        <v>1171986.81</v>
      </c>
      <c r="E219" s="43">
        <v>1171986.81</v>
      </c>
      <c r="F219" s="43">
        <v>1171986.81</v>
      </c>
      <c r="G219" s="39">
        <f t="shared" si="28"/>
        <v>0</v>
      </c>
    </row>
    <row r="220" spans="1:7" x14ac:dyDescent="0.25">
      <c r="A220" s="41" t="s">
        <v>65</v>
      </c>
      <c r="B220" s="38">
        <v>0</v>
      </c>
      <c r="C220" s="43">
        <v>0</v>
      </c>
      <c r="D220" s="45">
        <f t="shared" si="27"/>
        <v>0</v>
      </c>
      <c r="E220" s="43">
        <v>0</v>
      </c>
      <c r="F220" s="43">
        <v>0</v>
      </c>
      <c r="G220" s="39">
        <f t="shared" si="28"/>
        <v>0</v>
      </c>
    </row>
    <row r="221" spans="1:7" x14ac:dyDescent="0.25">
      <c r="A221" s="36" t="s">
        <v>66</v>
      </c>
      <c r="B221" s="38">
        <v>0</v>
      </c>
      <c r="C221" s="43">
        <v>0</v>
      </c>
      <c r="D221" s="45">
        <f t="shared" si="27"/>
        <v>0</v>
      </c>
      <c r="E221" s="43">
        <v>0</v>
      </c>
      <c r="F221" s="43">
        <v>0</v>
      </c>
      <c r="G221" s="39">
        <f t="shared" si="28"/>
        <v>0</v>
      </c>
    </row>
    <row r="222" spans="1:7" x14ac:dyDescent="0.25">
      <c r="A222" s="36" t="s">
        <v>67</v>
      </c>
      <c r="B222" s="38">
        <v>0</v>
      </c>
      <c r="C222" s="43">
        <v>1624000</v>
      </c>
      <c r="D222" s="45">
        <f t="shared" si="27"/>
        <v>1624000</v>
      </c>
      <c r="E222" s="43">
        <v>1624000</v>
      </c>
      <c r="F222" s="43">
        <v>1624000</v>
      </c>
      <c r="G222" s="39">
        <f t="shared" si="28"/>
        <v>0</v>
      </c>
    </row>
    <row r="223" spans="1:7" ht="15" customHeight="1" x14ac:dyDescent="0.25">
      <c r="A223" s="37" t="s">
        <v>91</v>
      </c>
      <c r="B223" s="52">
        <f>SUM(B224:B226)</f>
        <v>0</v>
      </c>
      <c r="C223" s="49">
        <f>SUM(C224:C226)</f>
        <v>39001419.039999999</v>
      </c>
      <c r="D223" s="49">
        <f>SUM(D224:D226)</f>
        <v>39001419.039999999</v>
      </c>
      <c r="E223" s="49">
        <f t="shared" ref="E223:F223" si="29">SUM(E224:E226)</f>
        <v>38899290.590000004</v>
      </c>
      <c r="F223" s="49">
        <f t="shared" si="29"/>
        <v>31087338.93</v>
      </c>
      <c r="G223" s="50">
        <f>SUM(G224:G226)</f>
        <v>102128.44999999553</v>
      </c>
    </row>
    <row r="224" spans="1:7" ht="15" customHeight="1" x14ac:dyDescent="0.25">
      <c r="A224" s="36" t="s">
        <v>39</v>
      </c>
      <c r="B224" s="38">
        <v>0</v>
      </c>
      <c r="C224" s="43">
        <v>39001419.039999999</v>
      </c>
      <c r="D224" s="45">
        <f t="shared" si="27"/>
        <v>39001419.039999999</v>
      </c>
      <c r="E224" s="43">
        <v>38899290.590000004</v>
      </c>
      <c r="F224" s="43">
        <v>31087338.93</v>
      </c>
      <c r="G224" s="39">
        <f t="shared" si="28"/>
        <v>102128.44999999553</v>
      </c>
    </row>
    <row r="225" spans="1:7" ht="15" customHeight="1" x14ac:dyDescent="0.25">
      <c r="A225" s="36" t="s">
        <v>40</v>
      </c>
      <c r="B225" s="38">
        <v>0</v>
      </c>
      <c r="C225" s="43">
        <v>0</v>
      </c>
      <c r="D225" s="45">
        <f t="shared" si="27"/>
        <v>0</v>
      </c>
      <c r="E225" s="43">
        <v>0</v>
      </c>
      <c r="F225" s="43">
        <v>0</v>
      </c>
      <c r="G225" s="39">
        <f t="shared" si="28"/>
        <v>0</v>
      </c>
    </row>
    <row r="226" spans="1:7" ht="15" customHeight="1" x14ac:dyDescent="0.25">
      <c r="A226" s="36" t="s">
        <v>41</v>
      </c>
      <c r="B226" s="38">
        <v>0</v>
      </c>
      <c r="C226" s="43">
        <v>0</v>
      </c>
      <c r="D226" s="45">
        <f t="shared" si="27"/>
        <v>0</v>
      </c>
      <c r="E226" s="43">
        <v>0</v>
      </c>
      <c r="F226" s="43">
        <v>0</v>
      </c>
      <c r="G226" s="39">
        <f t="shared" si="28"/>
        <v>0</v>
      </c>
    </row>
    <row r="227" spans="1:7" ht="15" customHeight="1" x14ac:dyDescent="0.25">
      <c r="A227" s="37" t="s">
        <v>42</v>
      </c>
      <c r="B227" s="52">
        <f>SUM(B228:B235)</f>
        <v>0</v>
      </c>
      <c r="C227" s="49">
        <f>SUM(C228:C235)</f>
        <v>0</v>
      </c>
      <c r="D227" s="49">
        <f t="shared" ref="D227:G227" si="30">SUM(D228:D235)</f>
        <v>0</v>
      </c>
      <c r="E227" s="49">
        <f t="shared" si="30"/>
        <v>0</v>
      </c>
      <c r="F227" s="49">
        <f t="shared" si="30"/>
        <v>0</v>
      </c>
      <c r="G227" s="50">
        <f t="shared" si="30"/>
        <v>0</v>
      </c>
    </row>
    <row r="228" spans="1:7" ht="15.75" customHeight="1" x14ac:dyDescent="0.25">
      <c r="A228" s="36" t="s">
        <v>77</v>
      </c>
      <c r="B228" s="38">
        <v>0</v>
      </c>
      <c r="C228" s="43">
        <v>0</v>
      </c>
      <c r="D228" s="45">
        <f t="shared" si="27"/>
        <v>0</v>
      </c>
      <c r="E228" s="43">
        <v>0</v>
      </c>
      <c r="F228" s="43">
        <v>0</v>
      </c>
      <c r="G228" s="39">
        <f t="shared" si="28"/>
        <v>0</v>
      </c>
    </row>
    <row r="229" spans="1:7" ht="15.75" customHeight="1" x14ac:dyDescent="0.25">
      <c r="A229" s="36" t="s">
        <v>44</v>
      </c>
      <c r="B229" s="38">
        <v>0</v>
      </c>
      <c r="C229" s="43">
        <v>0</v>
      </c>
      <c r="D229" s="45">
        <f t="shared" si="27"/>
        <v>0</v>
      </c>
      <c r="E229" s="43">
        <v>0</v>
      </c>
      <c r="F229" s="43">
        <v>0</v>
      </c>
      <c r="G229" s="39">
        <f t="shared" si="28"/>
        <v>0</v>
      </c>
    </row>
    <row r="230" spans="1:7" x14ac:dyDescent="0.25">
      <c r="A230" s="36" t="s">
        <v>45</v>
      </c>
      <c r="B230" s="38">
        <v>0</v>
      </c>
      <c r="C230" s="43">
        <v>0</v>
      </c>
      <c r="D230" s="45">
        <f t="shared" si="27"/>
        <v>0</v>
      </c>
      <c r="E230" s="43">
        <v>0</v>
      </c>
      <c r="F230" s="43">
        <v>0</v>
      </c>
      <c r="G230" s="39">
        <f t="shared" si="28"/>
        <v>0</v>
      </c>
    </row>
    <row r="231" spans="1:7" x14ac:dyDescent="0.25">
      <c r="A231" s="36" t="s">
        <v>46</v>
      </c>
      <c r="B231" s="38">
        <v>0</v>
      </c>
      <c r="C231" s="43">
        <v>0</v>
      </c>
      <c r="D231" s="45">
        <f t="shared" si="27"/>
        <v>0</v>
      </c>
      <c r="E231" s="43">
        <v>0</v>
      </c>
      <c r="F231" s="43">
        <v>0</v>
      </c>
      <c r="G231" s="39">
        <f t="shared" si="28"/>
        <v>0</v>
      </c>
    </row>
    <row r="232" spans="1:7" x14ac:dyDescent="0.25">
      <c r="A232" s="36" t="s">
        <v>47</v>
      </c>
      <c r="B232" s="38">
        <v>0</v>
      </c>
      <c r="C232" s="43">
        <v>0</v>
      </c>
      <c r="D232" s="45">
        <f t="shared" si="27"/>
        <v>0</v>
      </c>
      <c r="E232" s="43">
        <v>0</v>
      </c>
      <c r="F232" s="43">
        <v>0</v>
      </c>
      <c r="G232" s="39">
        <f t="shared" si="28"/>
        <v>0</v>
      </c>
    </row>
    <row r="233" spans="1:7" ht="24" x14ac:dyDescent="0.25">
      <c r="A233" s="36" t="s">
        <v>48</v>
      </c>
      <c r="B233" s="38">
        <v>0</v>
      </c>
      <c r="C233" s="43">
        <v>0</v>
      </c>
      <c r="D233" s="45">
        <f t="shared" si="27"/>
        <v>0</v>
      </c>
      <c r="E233" s="43">
        <v>0</v>
      </c>
      <c r="F233" s="43">
        <v>0</v>
      </c>
      <c r="G233" s="39">
        <f t="shared" si="28"/>
        <v>0</v>
      </c>
    </row>
    <row r="234" spans="1:7" x14ac:dyDescent="0.25">
      <c r="A234" s="36" t="s">
        <v>49</v>
      </c>
      <c r="B234" s="38">
        <v>0</v>
      </c>
      <c r="C234" s="43">
        <v>0</v>
      </c>
      <c r="D234" s="45">
        <f t="shared" si="27"/>
        <v>0</v>
      </c>
      <c r="E234" s="43">
        <v>0</v>
      </c>
      <c r="F234" s="43">
        <v>0</v>
      </c>
      <c r="G234" s="39">
        <f t="shared" si="28"/>
        <v>0</v>
      </c>
    </row>
    <row r="235" spans="1:7" ht="24" x14ac:dyDescent="0.25">
      <c r="A235" s="36" t="s">
        <v>43</v>
      </c>
      <c r="B235" s="38">
        <v>0</v>
      </c>
      <c r="C235" s="43">
        <v>0</v>
      </c>
      <c r="D235" s="45">
        <f t="shared" si="27"/>
        <v>0</v>
      </c>
      <c r="E235" s="43">
        <v>0</v>
      </c>
      <c r="F235" s="43">
        <v>0</v>
      </c>
      <c r="G235" s="39">
        <f t="shared" si="28"/>
        <v>0</v>
      </c>
    </row>
    <row r="236" spans="1:7" x14ac:dyDescent="0.25">
      <c r="A236" s="37" t="s">
        <v>92</v>
      </c>
      <c r="B236" s="52">
        <f t="shared" ref="B236:G236" si="31">+B239</f>
        <v>24371080</v>
      </c>
      <c r="C236" s="56">
        <f>+C239</f>
        <v>-24371080</v>
      </c>
      <c r="D236" s="56">
        <f t="shared" si="31"/>
        <v>0</v>
      </c>
      <c r="E236" s="56">
        <f t="shared" si="31"/>
        <v>0</v>
      </c>
      <c r="F236" s="56">
        <f t="shared" si="31"/>
        <v>0</v>
      </c>
      <c r="G236" s="57">
        <f t="shared" si="31"/>
        <v>0</v>
      </c>
    </row>
    <row r="237" spans="1:7" x14ac:dyDescent="0.25">
      <c r="A237" s="36" t="s">
        <v>51</v>
      </c>
      <c r="B237" s="38">
        <v>0</v>
      </c>
      <c r="C237" s="43">
        <v>0</v>
      </c>
      <c r="D237" s="45">
        <f t="shared" si="27"/>
        <v>0</v>
      </c>
      <c r="E237" s="43">
        <v>0</v>
      </c>
      <c r="F237" s="43">
        <v>0</v>
      </c>
      <c r="G237" s="39">
        <f t="shared" si="28"/>
        <v>0</v>
      </c>
    </row>
    <row r="238" spans="1:7" x14ac:dyDescent="0.25">
      <c r="A238" s="36" t="s">
        <v>52</v>
      </c>
      <c r="B238" s="38">
        <v>0</v>
      </c>
      <c r="C238" s="43">
        <v>0</v>
      </c>
      <c r="D238" s="45">
        <f t="shared" si="27"/>
        <v>0</v>
      </c>
      <c r="E238" s="43">
        <v>0</v>
      </c>
      <c r="F238" s="43">
        <v>0</v>
      </c>
      <c r="G238" s="39">
        <f t="shared" si="28"/>
        <v>0</v>
      </c>
    </row>
    <row r="239" spans="1:7" x14ac:dyDescent="0.25">
      <c r="A239" s="36" t="s">
        <v>50</v>
      </c>
      <c r="B239" s="58">
        <v>24371080</v>
      </c>
      <c r="C239" s="59">
        <v>-24371080</v>
      </c>
      <c r="D239" s="45">
        <f t="shared" si="27"/>
        <v>0</v>
      </c>
      <c r="E239" s="59">
        <v>0</v>
      </c>
      <c r="F239" s="59">
        <v>0</v>
      </c>
      <c r="G239" s="39">
        <f t="shared" si="28"/>
        <v>0</v>
      </c>
    </row>
    <row r="240" spans="1:7" x14ac:dyDescent="0.25">
      <c r="A240" s="37" t="s">
        <v>93</v>
      </c>
      <c r="B240" s="52">
        <f>+B241+B242</f>
        <v>28424967.460000001</v>
      </c>
      <c r="C240" s="49">
        <f>+C241+C242</f>
        <v>-2392597.23</v>
      </c>
      <c r="D240" s="49">
        <f>+D241+D242</f>
        <v>26032370.23</v>
      </c>
      <c r="E240" s="49">
        <f>+E241+E242</f>
        <v>26032370.229999997</v>
      </c>
      <c r="F240" s="49">
        <f t="shared" ref="F240" si="32">+F241+F242</f>
        <v>26032370.229999997</v>
      </c>
      <c r="G240" s="50">
        <f>+G241+G242</f>
        <v>0</v>
      </c>
    </row>
    <row r="241" spans="1:7" x14ac:dyDescent="0.25">
      <c r="A241" s="36" t="s">
        <v>53</v>
      </c>
      <c r="B241" s="60">
        <v>14672090.5</v>
      </c>
      <c r="C241" s="45">
        <v>-1179032.56</v>
      </c>
      <c r="D241" s="45">
        <f t="shared" si="27"/>
        <v>13493057.939999999</v>
      </c>
      <c r="E241" s="45">
        <v>13493057.939999999</v>
      </c>
      <c r="F241" s="45">
        <v>13493057.939999999</v>
      </c>
      <c r="G241" s="39">
        <f t="shared" si="28"/>
        <v>0</v>
      </c>
    </row>
    <row r="242" spans="1:7" x14ac:dyDescent="0.25">
      <c r="A242" s="36" t="s">
        <v>54</v>
      </c>
      <c r="B242" s="60">
        <v>13752876.960000001</v>
      </c>
      <c r="C242" s="45">
        <v>-1213564.67</v>
      </c>
      <c r="D242" s="45">
        <f t="shared" si="27"/>
        <v>12539312.290000001</v>
      </c>
      <c r="E242" s="45">
        <v>12539312.289999999</v>
      </c>
      <c r="F242" s="45">
        <v>12539312.289999999</v>
      </c>
      <c r="G242" s="39">
        <f t="shared" si="28"/>
        <v>0</v>
      </c>
    </row>
    <row r="243" spans="1:7" x14ac:dyDescent="0.25">
      <c r="A243" s="36" t="s">
        <v>56</v>
      </c>
      <c r="B243" s="38">
        <v>0</v>
      </c>
      <c r="C243" s="43">
        <v>0</v>
      </c>
      <c r="D243" s="45">
        <f t="shared" si="27"/>
        <v>0</v>
      </c>
      <c r="E243" s="43">
        <v>0</v>
      </c>
      <c r="F243" s="43">
        <v>0</v>
      </c>
      <c r="G243" s="39">
        <f t="shared" si="28"/>
        <v>0</v>
      </c>
    </row>
    <row r="244" spans="1:7" x14ac:dyDescent="0.25">
      <c r="A244" s="36" t="s">
        <v>55</v>
      </c>
      <c r="B244" s="38">
        <v>0</v>
      </c>
      <c r="C244" s="43">
        <v>0</v>
      </c>
      <c r="D244" s="45">
        <f t="shared" si="27"/>
        <v>0</v>
      </c>
      <c r="E244" s="43">
        <v>0</v>
      </c>
      <c r="F244" s="43">
        <v>0</v>
      </c>
      <c r="G244" s="39">
        <f t="shared" si="28"/>
        <v>0</v>
      </c>
    </row>
    <row r="245" spans="1:7" x14ac:dyDescent="0.25">
      <c r="A245" s="36" t="s">
        <v>57</v>
      </c>
      <c r="B245" s="38">
        <v>0</v>
      </c>
      <c r="C245" s="43">
        <v>0</v>
      </c>
      <c r="D245" s="45">
        <f t="shared" si="27"/>
        <v>0</v>
      </c>
      <c r="E245" s="43">
        <v>0</v>
      </c>
      <c r="F245" s="43">
        <v>0</v>
      </c>
      <c r="G245" s="39">
        <f t="shared" si="28"/>
        <v>0</v>
      </c>
    </row>
    <row r="246" spans="1:7" x14ac:dyDescent="0.25">
      <c r="A246" s="36" t="s">
        <v>58</v>
      </c>
      <c r="B246" s="38">
        <v>0</v>
      </c>
      <c r="C246" s="43">
        <v>0</v>
      </c>
      <c r="D246" s="45">
        <f t="shared" si="27"/>
        <v>0</v>
      </c>
      <c r="E246" s="43">
        <v>0</v>
      </c>
      <c r="F246" s="43">
        <v>0</v>
      </c>
      <c r="G246" s="39">
        <f t="shared" si="28"/>
        <v>0</v>
      </c>
    </row>
    <row r="247" spans="1:7" ht="15.75" thickBot="1" x14ac:dyDescent="0.3">
      <c r="A247" s="40" t="s">
        <v>59</v>
      </c>
      <c r="B247" s="53">
        <v>0</v>
      </c>
      <c r="C247" s="43">
        <v>0</v>
      </c>
      <c r="D247" s="43">
        <v>0</v>
      </c>
      <c r="E247" s="43">
        <v>0</v>
      </c>
      <c r="F247" s="43">
        <v>0</v>
      </c>
      <c r="G247" s="51">
        <f t="shared" ref="G247" si="33">+D247-E247</f>
        <v>0</v>
      </c>
    </row>
    <row r="248" spans="1:7" ht="24.75" customHeight="1" thickBot="1" x14ac:dyDescent="0.3">
      <c r="A248" s="15" t="s">
        <v>78</v>
      </c>
      <c r="B248" s="16">
        <f t="shared" ref="B248:F248" si="34">+B149+B16</f>
        <v>704397132.49000001</v>
      </c>
      <c r="C248" s="16">
        <f>+C149+C16</f>
        <v>276301191.89999998</v>
      </c>
      <c r="D248" s="16">
        <f t="shared" si="34"/>
        <v>980698324.38999987</v>
      </c>
      <c r="E248" s="16">
        <f t="shared" si="34"/>
        <v>918827216.75999987</v>
      </c>
      <c r="F248" s="16">
        <f>+F149+F16</f>
        <v>848241641.18000007</v>
      </c>
      <c r="G248" s="17">
        <f>+G149+G16</f>
        <v>61871107.629999958</v>
      </c>
    </row>
    <row r="249" spans="1:7" x14ac:dyDescent="0.25">
      <c r="C249" s="10"/>
      <c r="D249" s="10"/>
      <c r="E249" s="10"/>
    </row>
    <row r="251" spans="1:7" x14ac:dyDescent="0.25">
      <c r="C251" s="76"/>
      <c r="D251" s="77"/>
      <c r="E251" s="10"/>
    </row>
    <row r="252" spans="1:7" x14ac:dyDescent="0.25">
      <c r="C252" s="76"/>
      <c r="D252" s="77"/>
      <c r="E252" s="10"/>
    </row>
    <row r="258" spans="7:7" x14ac:dyDescent="0.25">
      <c r="G258" s="13" t="s">
        <v>86</v>
      </c>
    </row>
  </sheetData>
  <mergeCells count="30">
    <mergeCell ref="A145:G145"/>
    <mergeCell ref="A206:G206"/>
    <mergeCell ref="A207:G207"/>
    <mergeCell ref="B78:F78"/>
    <mergeCell ref="A78:A79"/>
    <mergeCell ref="A142:G142"/>
    <mergeCell ref="A143:G143"/>
    <mergeCell ref="A144:G144"/>
    <mergeCell ref="G78:G79"/>
    <mergeCell ref="B117:D117"/>
    <mergeCell ref="A211:A212"/>
    <mergeCell ref="B211:F211"/>
    <mergeCell ref="G211:G212"/>
    <mergeCell ref="A147:A148"/>
    <mergeCell ref="B147:F147"/>
    <mergeCell ref="G147:G148"/>
    <mergeCell ref="A208:G208"/>
    <mergeCell ref="A209:G209"/>
    <mergeCell ref="A9:G9"/>
    <mergeCell ref="A10:G10"/>
    <mergeCell ref="A11:G11"/>
    <mergeCell ref="A12:G12"/>
    <mergeCell ref="A13:G13"/>
    <mergeCell ref="A73:G73"/>
    <mergeCell ref="A74:G74"/>
    <mergeCell ref="A75:G75"/>
    <mergeCell ref="A76:G76"/>
    <mergeCell ref="A14:A15"/>
    <mergeCell ref="B14:F14"/>
    <mergeCell ref="G14:G15"/>
  </mergeCells>
  <pageMargins left="0.43307086614173229" right="0" top="0.55118110236220474" bottom="0.35433070866141736" header="0.31496062992125984" footer="0.31496062992125984"/>
  <pageSetup scale="70" fitToWidth="2" orientation="portrait" r:id="rId1"/>
  <headerFooter alignWithMargins="0"/>
  <rowBreaks count="3" manualBreakCount="3">
    <brk id="64" max="6" man="1"/>
    <brk id="132" max="6" man="1"/>
    <brk id="197" max="6" man="1"/>
  </rowBreaks>
  <ignoredErrors>
    <ignoredError sqref="G227 D25 G25 G107 G103 G90" formula="1"/>
    <ignoredError sqref="E223:F223 F213 B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jefepresupuestos</cp:lastModifiedBy>
  <cp:lastPrinted>2022-10-24T17:40:04Z</cp:lastPrinted>
  <dcterms:created xsi:type="dcterms:W3CDTF">2020-04-27T22:29:02Z</dcterms:created>
  <dcterms:modified xsi:type="dcterms:W3CDTF">2023-04-07T00:00:43Z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