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ordctapub\Desktop\AYUNTAMIENTO\2022\TERCER TRIMESTRE 2022\II. Informacion Presupuestaria\"/>
    </mc:Choice>
  </mc:AlternateContent>
  <bookViews>
    <workbookView xWindow="0" yWindow="0" windowWidth="28800" windowHeight="1233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7" i="1" l="1"/>
  <c r="G47" i="1"/>
  <c r="G46" i="1" s="1"/>
  <c r="J46" i="1"/>
  <c r="I44" i="1"/>
  <c r="J44" i="1" s="1"/>
  <c r="G44" i="1"/>
  <c r="H43" i="1"/>
  <c r="I43" i="1" s="1"/>
  <c r="J43" i="1" s="1"/>
  <c r="G43" i="1"/>
  <c r="I41" i="1"/>
  <c r="J41" i="1" s="1"/>
  <c r="G41" i="1"/>
  <c r="G40" i="1"/>
  <c r="E40" i="1"/>
  <c r="I38" i="1"/>
  <c r="J38" i="1" s="1"/>
  <c r="G38" i="1"/>
  <c r="J21" i="1"/>
  <c r="J20" i="1"/>
  <c r="H19" i="1"/>
  <c r="I19" i="1" s="1"/>
  <c r="F19" i="1"/>
  <c r="F37" i="1" s="1"/>
  <c r="E19" i="1"/>
  <c r="E37" i="1" s="1"/>
  <c r="G37" i="1" s="1"/>
  <c r="I18" i="1"/>
  <c r="F18" i="1"/>
  <c r="E18" i="1"/>
  <c r="H17" i="1"/>
  <c r="H36" i="1" s="1"/>
  <c r="I36" i="1" s="1"/>
  <c r="F17" i="1"/>
  <c r="F36" i="1" s="1"/>
  <c r="E17" i="1"/>
  <c r="G17" i="1" s="1"/>
  <c r="H16" i="1"/>
  <c r="I16" i="1" s="1"/>
  <c r="J16" i="1" s="1"/>
  <c r="F16" i="1"/>
  <c r="F35" i="1" s="1"/>
  <c r="E16" i="1"/>
  <c r="E35" i="1" s="1"/>
  <c r="H15" i="1"/>
  <c r="H34" i="1" s="1"/>
  <c r="I34" i="1" s="1"/>
  <c r="F15" i="1"/>
  <c r="F34" i="1" s="1"/>
  <c r="E15" i="1"/>
  <c r="G15" i="1" s="1"/>
  <c r="H14" i="1"/>
  <c r="I14" i="1" s="1"/>
  <c r="J14" i="1" s="1"/>
  <c r="F14" i="1"/>
  <c r="F33" i="1" s="1"/>
  <c r="E14" i="1"/>
  <c r="E33" i="1" s="1"/>
  <c r="H13" i="1"/>
  <c r="H32" i="1" s="1"/>
  <c r="I32" i="1" s="1"/>
  <c r="F13" i="1"/>
  <c r="F32" i="1" s="1"/>
  <c r="E13" i="1"/>
  <c r="G13" i="1" s="1"/>
  <c r="H12" i="1"/>
  <c r="I12" i="1" s="1"/>
  <c r="J12" i="1" s="1"/>
  <c r="F12" i="1"/>
  <c r="F31" i="1" s="1"/>
  <c r="E12" i="1"/>
  <c r="E31" i="1" s="1"/>
  <c r="E36" i="1" l="1"/>
  <c r="J36" i="1" s="1"/>
  <c r="J19" i="1"/>
  <c r="G19" i="1"/>
  <c r="E32" i="1"/>
  <c r="G32" i="1" s="1"/>
  <c r="G35" i="1"/>
  <c r="E34" i="1"/>
  <c r="E30" i="1" s="1"/>
  <c r="E49" i="1" s="1"/>
  <c r="G31" i="1"/>
  <c r="G36" i="1"/>
  <c r="F30" i="1"/>
  <c r="F49" i="1" s="1"/>
  <c r="G33" i="1"/>
  <c r="G12" i="1"/>
  <c r="I13" i="1"/>
  <c r="J13" i="1" s="1"/>
  <c r="G14" i="1"/>
  <c r="I15" i="1"/>
  <c r="J15" i="1" s="1"/>
  <c r="G16" i="1"/>
  <c r="I17" i="1"/>
  <c r="J17" i="1" s="1"/>
  <c r="H23" i="1"/>
  <c r="H31" i="1"/>
  <c r="H33" i="1"/>
  <c r="I33" i="1" s="1"/>
  <c r="J33" i="1" s="1"/>
  <c r="H35" i="1"/>
  <c r="I35" i="1" s="1"/>
  <c r="J35" i="1" s="1"/>
  <c r="H37" i="1"/>
  <c r="I37" i="1" s="1"/>
  <c r="J37" i="1" s="1"/>
  <c r="H40" i="1"/>
  <c r="I40" i="1" s="1"/>
  <c r="J40" i="1" s="1"/>
  <c r="E23" i="1"/>
  <c r="F23" i="1"/>
  <c r="G34" i="1" l="1"/>
  <c r="J34" i="1"/>
  <c r="J32" i="1"/>
  <c r="I23" i="1"/>
  <c r="J23" i="1"/>
  <c r="H30" i="1"/>
  <c r="H49" i="1" s="1"/>
  <c r="I31" i="1"/>
  <c r="J31" i="1" s="1"/>
  <c r="G23" i="1"/>
  <c r="G30" i="1"/>
  <c r="G49" i="1" s="1"/>
  <c r="J30" i="1" l="1"/>
  <c r="J49" i="1" s="1"/>
  <c r="I30" i="1"/>
  <c r="I49" i="1" s="1"/>
</calcChain>
</file>

<file path=xl/comments1.xml><?xml version="1.0" encoding="utf-8"?>
<comments xmlns="http://schemas.openxmlformats.org/spreadsheetml/2006/main">
  <authors>
    <author xml:space="preserve">Sergio Armando Bautista </author>
  </authors>
  <commentList>
    <comment ref="J23" authorId="0" shapeId="0">
      <text>
        <r>
          <rPr>
            <b/>
            <sz val="9"/>
            <color indexed="81"/>
            <rFont val="Tahoma"/>
            <family val="2"/>
          </rPr>
          <t>1.</t>
        </r>
        <r>
          <rPr>
            <sz val="9"/>
            <color indexed="81"/>
            <rFont val="Tahoma"/>
            <family val="2"/>
          </rPr>
          <t>Los totales de los dos recuadros (Rubro del ingreso y Fuente de financiamiento), deben de coincidir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H49" authorId="0" shapeId="0">
      <text>
        <r>
          <rPr>
            <b/>
            <sz val="9"/>
            <color indexed="81"/>
            <rFont val="Tahoma"/>
            <family val="2"/>
          </rPr>
          <t>2.</t>
        </r>
        <r>
          <rPr>
            <sz val="9"/>
            <color indexed="81"/>
            <rFont val="Tahoma"/>
            <family val="2"/>
          </rPr>
          <t xml:space="preserve">El importe de la </t>
        </r>
        <r>
          <rPr>
            <b/>
            <sz val="9"/>
            <color indexed="81"/>
            <rFont val="Tahoma"/>
            <family val="2"/>
          </rPr>
          <t>columna del devengado</t>
        </r>
        <r>
          <rPr>
            <sz val="9"/>
            <color indexed="81"/>
            <rFont val="Tahoma"/>
            <family val="2"/>
          </rPr>
          <t>, debe de</t>
        </r>
        <r>
          <rPr>
            <b/>
            <sz val="9"/>
            <color indexed="81"/>
            <rFont val="Tahoma"/>
            <family val="2"/>
          </rPr>
          <t xml:space="preserve"> coincidir</t>
        </r>
        <r>
          <rPr>
            <sz val="9"/>
            <color indexed="81"/>
            <rFont val="Tahoma"/>
            <family val="2"/>
          </rPr>
          <t xml:space="preserve"> con el ingreso </t>
        </r>
        <r>
          <rPr>
            <b/>
            <sz val="9"/>
            <color indexed="81"/>
            <rFont val="Tahoma"/>
            <family val="2"/>
          </rPr>
          <t>(R 33)</t>
        </r>
        <r>
          <rPr>
            <sz val="9"/>
            <color indexed="81"/>
            <rFont val="Tahoma"/>
            <family val="2"/>
          </rPr>
          <t xml:space="preserve"> en el </t>
        </r>
        <r>
          <rPr>
            <b/>
            <sz val="9"/>
            <color indexed="81"/>
            <rFont val="Tahoma"/>
            <family val="2"/>
          </rPr>
          <t>EA</t>
        </r>
        <r>
          <rPr>
            <sz val="9"/>
            <color indexed="81"/>
            <rFont val="Tahoma"/>
            <family val="2"/>
          </rPr>
          <t xml:space="preserve"> restando los otros ingresos y beneficios varios (R 31)
</t>
        </r>
      </text>
    </comment>
  </commentList>
</comments>
</file>

<file path=xl/sharedStrings.xml><?xml version="1.0" encoding="utf-8"?>
<sst xmlns="http://schemas.openxmlformats.org/spreadsheetml/2006/main" count="70" uniqueCount="42">
  <si>
    <t>AYUNTAMIENTO MUNICIPAL DE PLAYAS DE ROSARITO</t>
  </si>
  <si>
    <t>Estado Analítico de Ingresos</t>
  </si>
  <si>
    <t>Cifras expresadas en  pesos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</si>
  <si>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</si>
  <si>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</si>
  <si>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</si>
  <si>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</si>
  <si>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</si>
  <si>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</si>
  <si>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</si>
  <si>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</si>
  <si>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(1)</t>
  </si>
  <si>
    <t>(2)</t>
  </si>
  <si>
    <t>(3= 1 + 2)</t>
  </si>
  <si>
    <t>(4)</t>
  </si>
  <si>
    <t>(5)</t>
  </si>
  <si>
    <t>(6 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</si>
  <si>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</si>
  <si>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</si>
  <si>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</si>
  <si>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</si>
  <si>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</si>
  <si>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</si>
  <si>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</si>
  <si>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</si>
  <si>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</si>
  <si>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</si>
  <si>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</si>
  <si>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excedentes¹</t>
  </si>
  <si>
    <t>Estado Analítico de Ingresos
Por Fuente de Financiamiento</t>
  </si>
  <si>
    <t>Ingresos del Poder Ejecutivo Federal o Estatal y de los Municipios</t>
  </si>
  <si>
    <t>Ingresos de los Entes Públicos de los Poderes Legistlativo y Judicial, de los Organos Autonomos o del Sector Paraestatal o Paramunicipal, asi como de las empresas productivas del estado</t>
  </si>
  <si>
    <t>Ingresos derivados de financiamiento</t>
  </si>
  <si>
    <t>¹ Los ingresos excedentes se presentan para efectos de cumplimiento de la Ley General de Contabilidad Gubernamental y el importe reflejado debe ser siempre mayor a cero</t>
  </si>
  <si>
    <t>C. HILDA ARACELI BROWN FIGUEREDO</t>
  </si>
  <si>
    <t>L.A.E. MANUEL ZERMEÑO CHAVEZ</t>
  </si>
  <si>
    <t>LIC. JUAN ANTONIO ALAMILLO CARDENAS</t>
  </si>
  <si>
    <t>PRESIDENTE MUNICIPAL</t>
  </si>
  <si>
    <t>TESORERO MUNICIPAL</t>
  </si>
  <si>
    <t xml:space="preserve">ENCARGADO DE DESPACHO DE </t>
  </si>
  <si>
    <t>RECAUDACION DE RENTAS MUNICIPAL</t>
  </si>
  <si>
    <t>Del 1 de enero al 30 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</si>
</sst>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indexed="8"/>
      <name val="Arial"/>
      <family val="2"/>
    </font>
    <font>
      <b/>
      <sz val="9"/>
      <color rgb="FF00000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2" applyFont="1" applyFill="1"/>
    <xf numFmtId="0" fontId="3" fillId="2" borderId="0" xfId="2" applyFont="1" applyFill="1" applyAlignment="1">
      <alignment horizontal="center"/>
    </xf>
    <xf numFmtId="0" fontId="3" fillId="2" borderId="0" xfId="2" applyFont="1" applyFill="1" applyAlignment="1"/>
    <xf numFmtId="0" fontId="2" fillId="2" borderId="0" xfId="2" applyFont="1" applyFill="1"/>
    <xf numFmtId="0" fontId="4" fillId="2" borderId="1" xfId="2" applyFont="1" applyFill="1" applyBorder="1"/>
    <xf numFmtId="0" fontId="4" fillId="2" borderId="2" xfId="2" applyFont="1" applyFill="1" applyBorder="1"/>
    <xf numFmtId="0" fontId="4" fillId="2" borderId="3" xfId="2" applyFont="1" applyFill="1" applyBorder="1"/>
    <xf numFmtId="0" fontId="5" fillId="2" borderId="3" xfId="2" applyFont="1" applyFill="1" applyBorder="1" applyAlignment="1">
      <alignment horizontal="center"/>
    </xf>
    <xf numFmtId="0" fontId="5" fillId="2" borderId="10" xfId="2" applyFont="1" applyFill="1" applyBorder="1" applyAlignment="1">
      <alignment horizontal="center"/>
    </xf>
    <xf numFmtId="44" fontId="7" fillId="2" borderId="11" xfId="3" applyFont="1" applyFill="1" applyBorder="1" applyAlignment="1">
      <alignment vertical="center" wrapText="1"/>
    </xf>
    <xf numFmtId="0" fontId="8" fillId="2" borderId="0" xfId="2" applyFont="1" applyFill="1"/>
    <xf numFmtId="0" fontId="4" fillId="2" borderId="6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4" fillId="2" borderId="8" xfId="2" applyFont="1" applyFill="1" applyBorder="1" applyAlignment="1">
      <alignment wrapText="1"/>
    </xf>
    <xf numFmtId="44" fontId="5" fillId="0" borderId="8" xfId="3" applyFont="1" applyFill="1" applyBorder="1" applyAlignment="1">
      <alignment horizontal="center"/>
    </xf>
    <xf numFmtId="44" fontId="5" fillId="0" borderId="12" xfId="3" applyFont="1" applyFill="1" applyBorder="1" applyAlignment="1">
      <alignment horizontal="center"/>
    </xf>
    <xf numFmtId="0" fontId="2" fillId="0" borderId="0" xfId="1" applyFont="1" applyFill="1"/>
    <xf numFmtId="0" fontId="8" fillId="2" borderId="13" xfId="2" applyFont="1" applyFill="1" applyBorder="1" applyAlignment="1">
      <alignment horizontal="centerContinuous"/>
    </xf>
    <xf numFmtId="0" fontId="8" fillId="2" borderId="14" xfId="2" applyFont="1" applyFill="1" applyBorder="1" applyAlignment="1">
      <alignment horizontal="centerContinuous"/>
    </xf>
    <xf numFmtId="44" fontId="9" fillId="0" borderId="11" xfId="3" applyFont="1" applyFill="1" applyBorder="1" applyAlignment="1">
      <alignment vertical="center" wrapText="1"/>
    </xf>
    <xf numFmtId="0" fontId="10" fillId="2" borderId="2" xfId="1" applyFont="1" applyFill="1" applyBorder="1" applyAlignment="1">
      <alignment vertical="top" wrapText="1"/>
    </xf>
    <xf numFmtId="44" fontId="11" fillId="0" borderId="2" xfId="3" applyFont="1" applyFill="1" applyBorder="1" applyAlignment="1">
      <alignment vertical="top" wrapText="1"/>
    </xf>
    <xf numFmtId="0" fontId="4" fillId="2" borderId="10" xfId="2" applyFont="1" applyFill="1" applyBorder="1" applyAlignment="1">
      <alignment horizontal="center"/>
    </xf>
    <xf numFmtId="0" fontId="8" fillId="2" borderId="4" xfId="2" applyFont="1" applyFill="1" applyBorder="1" applyAlignment="1">
      <alignment horizontal="left"/>
    </xf>
    <xf numFmtId="0" fontId="8" fillId="2" borderId="0" xfId="2" applyFont="1" applyFill="1" applyBorder="1" applyAlignment="1">
      <alignment horizontal="left"/>
    </xf>
    <xf numFmtId="0" fontId="2" fillId="2" borderId="5" xfId="1" applyFont="1" applyFill="1" applyBorder="1"/>
    <xf numFmtId="44" fontId="9" fillId="2" borderId="11" xfId="3" applyFont="1" applyFill="1" applyBorder="1" applyAlignment="1">
      <alignment vertical="center" wrapText="1"/>
    </xf>
    <xf numFmtId="0" fontId="4" fillId="2" borderId="4" xfId="2" applyFont="1" applyFill="1" applyBorder="1" applyAlignment="1">
      <alignment horizontal="center" vertical="center"/>
    </xf>
    <xf numFmtId="0" fontId="2" fillId="2" borderId="0" xfId="1" applyFont="1" applyFill="1" applyBorder="1"/>
    <xf numFmtId="0" fontId="6" fillId="2" borderId="5" xfId="1" applyFont="1" applyFill="1" applyBorder="1" applyAlignment="1">
      <alignment vertical="center" wrapText="1"/>
    </xf>
    <xf numFmtId="44" fontId="5" fillId="2" borderId="11" xfId="3" applyFont="1" applyFill="1" applyBorder="1" applyAlignment="1">
      <alignment horizontal="center"/>
    </xf>
    <xf numFmtId="0" fontId="8" fillId="2" borderId="4" xfId="2" applyFont="1" applyFill="1" applyBorder="1" applyAlignment="1">
      <alignment horizontal="center" vertical="center"/>
    </xf>
    <xf numFmtId="0" fontId="3" fillId="2" borderId="0" xfId="1" applyFont="1" applyFill="1" applyBorder="1"/>
    <xf numFmtId="0" fontId="3" fillId="2" borderId="5" xfId="1" applyFont="1" applyFill="1" applyBorder="1"/>
    <xf numFmtId="44" fontId="12" fillId="2" borderId="11" xfId="3" applyFont="1" applyFill="1" applyBorder="1" applyAlignment="1">
      <alignment horizontal="center"/>
    </xf>
    <xf numFmtId="0" fontId="3" fillId="2" borderId="0" xfId="1" applyFont="1" applyFill="1"/>
    <xf numFmtId="0" fontId="3" fillId="0" borderId="0" xfId="1" applyFont="1"/>
    <xf numFmtId="0" fontId="4" fillId="2" borderId="0" xfId="2" applyFont="1" applyFill="1" applyBorder="1" applyAlignment="1">
      <alignment horizontal="center" vertical="center"/>
    </xf>
    <xf numFmtId="44" fontId="7" fillId="0" borderId="11" xfId="3" applyFont="1" applyFill="1" applyBorder="1" applyAlignment="1">
      <alignment vertical="center" wrapText="1"/>
    </xf>
    <xf numFmtId="44" fontId="12" fillId="0" borderId="10" xfId="3" applyFont="1" applyFill="1" applyBorder="1" applyAlignment="1"/>
    <xf numFmtId="44" fontId="10" fillId="0" borderId="2" xfId="3" applyFont="1" applyFill="1" applyBorder="1" applyAlignment="1">
      <alignment vertical="top" wrapText="1"/>
    </xf>
    <xf numFmtId="44" fontId="8" fillId="0" borderId="12" xfId="3" applyFont="1" applyFill="1" applyBorder="1" applyAlignment="1"/>
    <xf numFmtId="0" fontId="2" fillId="0" borderId="7" xfId="1" applyFont="1" applyBorder="1"/>
    <xf numFmtId="0" fontId="2" fillId="0" borderId="7" xfId="1" applyFont="1" applyBorder="1" applyAlignment="1"/>
    <xf numFmtId="0" fontId="2" fillId="0" borderId="0" xfId="1" applyFont="1" applyAlignment="1">
      <alignment horizontal="center"/>
    </xf>
    <xf numFmtId="37" fontId="16" fillId="3" borderId="9" xfId="2" applyNumberFormat="1" applyFont="1" applyFill="1" applyBorder="1" applyAlignment="1">
      <alignment horizontal="center" vertical="center"/>
    </xf>
    <xf numFmtId="37" fontId="16" fillId="3" borderId="9" xfId="2" applyNumberFormat="1" applyFont="1" applyFill="1" applyBorder="1" applyAlignment="1">
      <alignment horizontal="center" wrapText="1"/>
    </xf>
    <xf numFmtId="44" fontId="17" fillId="2" borderId="11" xfId="3" applyFont="1" applyFill="1" applyBorder="1" applyAlignment="1">
      <alignment vertical="center" wrapText="1"/>
    </xf>
    <xf numFmtId="0" fontId="12" fillId="2" borderId="15" xfId="2" applyFont="1" applyFill="1" applyBorder="1" applyAlignment="1">
      <alignment horizontal="left" wrapText="1"/>
    </xf>
    <xf numFmtId="0" fontId="12" fillId="2" borderId="15" xfId="2" applyFont="1" applyFill="1" applyBorder="1" applyAlignment="1">
      <alignment horizontal="left" wrapText="1" indent="1"/>
    </xf>
    <xf numFmtId="0" fontId="2" fillId="0" borderId="0" xfId="1" applyFont="1" applyAlignment="1">
      <alignment horizontal="center"/>
    </xf>
    <xf numFmtId="0" fontId="6" fillId="2" borderId="0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44" fontId="13" fillId="0" borderId="13" xfId="3" applyFont="1" applyFill="1" applyBorder="1" applyAlignment="1">
      <alignment horizontal="center" vertical="top" wrapText="1"/>
    </xf>
    <xf numFmtId="44" fontId="13" fillId="0" borderId="15" xfId="3" applyFont="1" applyFill="1" applyBorder="1" applyAlignment="1">
      <alignment horizontal="center" vertical="top" wrapText="1"/>
    </xf>
    <xf numFmtId="0" fontId="10" fillId="2" borderId="0" xfId="1" applyFont="1" applyFill="1" applyAlignment="1">
      <alignment horizontal="left" vertical="top" wrapText="1"/>
    </xf>
    <xf numFmtId="37" fontId="16" fillId="3" borderId="9" xfId="2" applyNumberFormat="1" applyFont="1" applyFill="1" applyBorder="1" applyAlignment="1">
      <alignment horizontal="center" vertical="center" wrapText="1"/>
    </xf>
    <xf numFmtId="37" fontId="16" fillId="3" borderId="9" xfId="2" applyNumberFormat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left" vertical="center" wrapText="1"/>
    </xf>
    <xf numFmtId="44" fontId="9" fillId="0" borderId="10" xfId="3" applyFont="1" applyFill="1" applyBorder="1" applyAlignment="1">
      <alignment horizontal="right" vertical="center" wrapText="1"/>
    </xf>
    <xf numFmtId="44" fontId="9" fillId="0" borderId="12" xfId="3" applyFont="1" applyFill="1" applyBorder="1" applyAlignment="1">
      <alignment horizontal="right" vertical="center" wrapText="1"/>
    </xf>
    <xf numFmtId="44" fontId="11" fillId="0" borderId="13" xfId="3" applyFont="1" applyFill="1" applyBorder="1" applyAlignment="1">
      <alignment horizontal="center" vertical="top" wrapText="1"/>
    </xf>
    <xf numFmtId="44" fontId="11" fillId="0" borderId="15" xfId="3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16" fillId="3" borderId="4" xfId="1" applyFont="1" applyFill="1" applyBorder="1" applyAlignment="1">
      <alignment horizontal="center"/>
    </xf>
    <xf numFmtId="0" fontId="16" fillId="3" borderId="0" xfId="1" applyFont="1" applyFill="1" applyBorder="1" applyAlignment="1">
      <alignment horizontal="center"/>
    </xf>
    <xf numFmtId="0" fontId="16" fillId="3" borderId="5" xfId="1" applyFont="1" applyFill="1" applyBorder="1" applyAlignment="1">
      <alignment horizontal="center"/>
    </xf>
    <xf numFmtId="0" fontId="16" fillId="3" borderId="6" xfId="1" applyFont="1" applyFill="1" applyBorder="1" applyAlignment="1">
      <alignment horizontal="center"/>
    </xf>
    <xf numFmtId="0" fontId="16" fillId="3" borderId="7" xfId="1" applyFont="1" applyFill="1" applyBorder="1" applyAlignment="1">
      <alignment horizontal="center"/>
    </xf>
    <xf numFmtId="0" fontId="16" fillId="3" borderId="8" xfId="1" applyFont="1" applyFill="1" applyBorder="1" applyAlignment="1">
      <alignment horizontal="center"/>
    </xf>
  </cellXfs>
  <cellStyles count="4">
    <cellStyle name="Moneda 2" xfId="3"/>
    <cellStyle name="Normal" xfId="0" builtinId="0"/>
    <cellStyle name="Normal 3 2" xfId="1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ctapub/Desktop/AYUNTAMIENTO/2022/AVANCE%20DE%20INGRESOS%202022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2022 POR RUBRO"/>
      <sheetName val="INGRESOS 2022 RUBRO Y PARTIDA"/>
      <sheetName val="INGRESOS 2022 CALENDARIO MENSUA"/>
      <sheetName val="SABANA DE TRANSFERENCIAS"/>
      <sheetName val="TRANSF POR PARTIDA MENSUAL"/>
      <sheetName val="INGRESOS 2022 PARTIDA MENSUAL"/>
      <sheetName val="TRANSF POR RUBRO MEN"/>
      <sheetName val="P. INGRESOS MODIFICADO PARTIDA"/>
      <sheetName val="P. INGRESOS MODIFICADO RUBRO"/>
      <sheetName val="INGRESOS DEVENGADOS MENSUAL "/>
      <sheetName val="SDA"/>
      <sheetName val="EAI"/>
      <sheetName val="EAI-LDF (1)"/>
      <sheetName val="BP-LDF (1)"/>
      <sheetName val="LDF 1"/>
      <sheetName val="LDF 2"/>
      <sheetName val="EAI (2)"/>
      <sheetName val="EAI-LDF (2)"/>
      <sheetName val="BP-LDF (2)"/>
      <sheetName val="EAI (3)"/>
      <sheetName val="EAI-LDF (3)"/>
      <sheetName val="BP-LDF (3)"/>
      <sheetName val="EAI (4)"/>
      <sheetName val="EAI-LDF (4)"/>
      <sheetName val="BP-LDF (4)"/>
    </sheetNames>
    <sheetDataSet>
      <sheetData sheetId="0">
        <row r="10">
          <cell r="C10">
            <v>185435812.48000002</v>
          </cell>
        </row>
        <row r="21">
          <cell r="C21">
            <v>3269918.55</v>
          </cell>
        </row>
        <row r="27">
          <cell r="C27">
            <v>1692934.6400000006</v>
          </cell>
        </row>
        <row r="31">
          <cell r="C31">
            <v>127331184.58</v>
          </cell>
        </row>
        <row r="39">
          <cell r="C39">
            <v>6894175.4700000007</v>
          </cell>
        </row>
        <row r="44">
          <cell r="C44">
            <v>13040696.080000002</v>
          </cell>
        </row>
        <row r="50">
          <cell r="C50">
            <v>0</v>
          </cell>
        </row>
        <row r="60">
          <cell r="C60">
            <v>366732410.69000006</v>
          </cell>
        </row>
        <row r="66">
          <cell r="C66">
            <v>0</v>
          </cell>
        </row>
      </sheetData>
      <sheetData sheetId="1"/>
      <sheetData sheetId="2"/>
      <sheetData sheetId="3">
        <row r="38">
          <cell r="H38">
            <v>0</v>
          </cell>
          <cell r="N38">
            <v>9774302.1600000001</v>
          </cell>
          <cell r="X38">
            <v>22052620.169999998</v>
          </cell>
        </row>
        <row r="42">
          <cell r="H42">
            <v>0</v>
          </cell>
          <cell r="N42">
            <v>0</v>
          </cell>
          <cell r="X42">
            <v>236491.9</v>
          </cell>
        </row>
        <row r="50">
          <cell r="H50">
            <v>0</v>
          </cell>
          <cell r="N50">
            <v>0</v>
          </cell>
          <cell r="X50">
            <v>0</v>
          </cell>
        </row>
        <row r="190">
          <cell r="H190">
            <v>0</v>
          </cell>
          <cell r="N190">
            <v>483522.94</v>
          </cell>
          <cell r="X190">
            <v>0</v>
          </cell>
        </row>
        <row r="205">
          <cell r="H205">
            <v>0</v>
          </cell>
          <cell r="N205">
            <v>1000000</v>
          </cell>
          <cell r="X205">
            <v>9197132.9399999995</v>
          </cell>
        </row>
        <row r="255">
          <cell r="H255">
            <v>0</v>
          </cell>
          <cell r="N255">
            <v>1868093.73</v>
          </cell>
          <cell r="X255">
            <v>4555195.6899999995</v>
          </cell>
        </row>
        <row r="304">
          <cell r="H304">
            <v>25276409</v>
          </cell>
          <cell r="N304">
            <v>0</v>
          </cell>
          <cell r="X304">
            <v>63778289.32</v>
          </cell>
        </row>
      </sheetData>
      <sheetData sheetId="4"/>
      <sheetData sheetId="5"/>
      <sheetData sheetId="6">
        <row r="45">
          <cell r="C45">
            <v>0</v>
          </cell>
          <cell r="D45">
            <v>0</v>
          </cell>
          <cell r="E45">
            <v>0</v>
          </cell>
        </row>
      </sheetData>
      <sheetData sheetId="7"/>
      <sheetData sheetId="8"/>
      <sheetData sheetId="9">
        <row r="38">
          <cell r="BS38">
            <v>198518704.42000002</v>
          </cell>
        </row>
        <row r="42">
          <cell r="BS42">
            <v>2692842.5</v>
          </cell>
        </row>
        <row r="50">
          <cell r="BS50">
            <v>1245232.72</v>
          </cell>
        </row>
        <row r="193">
          <cell r="BS193">
            <v>111134092</v>
          </cell>
        </row>
        <row r="210">
          <cell r="BS210">
            <v>12193021.760000002</v>
          </cell>
        </row>
        <row r="261">
          <cell r="BS261">
            <v>18117399.450000003</v>
          </cell>
        </row>
        <row r="310">
          <cell r="BS310">
            <v>363073668.05000001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2"/>
  <sheetViews>
    <sheetView tabSelected="1" workbookViewId="0">
      <selection activeCell="J53" sqref="J53"/>
    </sheetView>
  </sheetViews>
  <sheetFormatPr baseColWidth="10" defaultColWidth="11.42578125" defaultRowHeight="11.25" x14ac:dyDescent="0.2"/>
  <cols>
    <col min="1" max="1" width="1.140625" style="1" customWidth="1"/>
    <col min="2" max="3" width="3.7109375" style="2" customWidth="1"/>
    <col min="4" max="4" width="42.42578125" style="2" customWidth="1"/>
    <col min="5" max="10" width="15.7109375" style="2" customWidth="1"/>
    <col min="11" max="11" width="2" style="1" customWidth="1"/>
    <col min="12" max="16384" width="11.42578125" style="2"/>
  </cols>
  <sheetData>
    <row r="1" spans="1:10" s="1" customFormat="1" x14ac:dyDescent="0.2"/>
    <row r="2" spans="1:10" x14ac:dyDescent="0.2">
      <c r="B2" s="66"/>
      <c r="C2" s="67"/>
      <c r="D2" s="67"/>
      <c r="E2" s="67"/>
      <c r="F2" s="67"/>
      <c r="G2" s="67"/>
      <c r="H2" s="67"/>
      <c r="I2" s="67"/>
      <c r="J2" s="68"/>
    </row>
    <row r="3" spans="1:10" ht="12" x14ac:dyDescent="0.2">
      <c r="B3" s="69" t="s">
        <v>0</v>
      </c>
      <c r="C3" s="70"/>
      <c r="D3" s="70"/>
      <c r="E3" s="70"/>
      <c r="F3" s="70"/>
      <c r="G3" s="70"/>
      <c r="H3" s="70"/>
      <c r="I3" s="70"/>
      <c r="J3" s="71"/>
    </row>
    <row r="4" spans="1:10" ht="12" x14ac:dyDescent="0.2">
      <c r="B4" s="69" t="s">
        <v>1</v>
      </c>
      <c r="C4" s="70"/>
      <c r="D4" s="70"/>
      <c r="E4" s="70"/>
      <c r="F4" s="70"/>
      <c r="G4" s="70"/>
      <c r="H4" s="70"/>
      <c r="I4" s="70"/>
      <c r="J4" s="71"/>
    </row>
    <row r="5" spans="1:10" ht="12.75" customHeight="1" x14ac:dyDescent="0.2">
      <c r="B5" s="69" t="s">
        <v>2</v>
      </c>
      <c r="C5" s="70"/>
      <c r="D5" s="70"/>
      <c r="E5" s="70"/>
      <c r="F5" s="70"/>
      <c r="G5" s="70"/>
      <c r="H5" s="70"/>
      <c r="I5" s="70"/>
      <c r="J5" s="71"/>
    </row>
    <row r="6" spans="1:10" ht="12" x14ac:dyDescent="0.2">
      <c r="B6" s="72" t="s">
        <v>41</v>
      </c>
      <c r="C6" s="73"/>
      <c r="D6" s="73"/>
      <c r="E6" s="73"/>
      <c r="F6" s="73"/>
      <c r="G6" s="73"/>
      <c r="H6" s="73"/>
      <c r="I6" s="73"/>
      <c r="J6" s="74"/>
    </row>
    <row r="7" spans="1:10" s="1" customFormat="1" x14ac:dyDescent="0.2">
      <c r="A7" s="3"/>
      <c r="B7" s="3"/>
      <c r="C7" s="3"/>
      <c r="D7" s="3"/>
      <c r="F7" s="4"/>
      <c r="G7" s="4"/>
      <c r="H7" s="4"/>
      <c r="I7" s="4"/>
      <c r="J7" s="4"/>
    </row>
    <row r="8" spans="1:10" ht="12" customHeight="1" x14ac:dyDescent="0.2">
      <c r="A8" s="5"/>
      <c r="B8" s="60" t="s">
        <v>3</v>
      </c>
      <c r="C8" s="60"/>
      <c r="D8" s="60"/>
      <c r="E8" s="60" t="s">
        <v>4</v>
      </c>
      <c r="F8" s="60"/>
      <c r="G8" s="60"/>
      <c r="H8" s="60"/>
      <c r="I8" s="60"/>
      <c r="J8" s="59" t="s">
        <v>5</v>
      </c>
    </row>
    <row r="9" spans="1:10" ht="24" x14ac:dyDescent="0.2">
      <c r="A9" s="3"/>
      <c r="B9" s="60"/>
      <c r="C9" s="60"/>
      <c r="D9" s="60"/>
      <c r="E9" s="48" t="s">
        <v>6</v>
      </c>
      <c r="F9" s="49" t="s">
        <v>7</v>
      </c>
      <c r="G9" s="48" t="s">
        <v>8</v>
      </c>
      <c r="H9" s="48" t="s">
        <v>9</v>
      </c>
      <c r="I9" s="48" t="s">
        <v>10</v>
      </c>
      <c r="J9" s="59"/>
    </row>
    <row r="10" spans="1:10" ht="12" customHeight="1" x14ac:dyDescent="0.2">
      <c r="A10" s="3"/>
      <c r="B10" s="60"/>
      <c r="C10" s="60"/>
      <c r="D10" s="60"/>
      <c r="E10" s="48" t="s">
        <v>11</v>
      </c>
      <c r="F10" s="48" t="s">
        <v>12</v>
      </c>
      <c r="G10" s="48" t="s">
        <v>13</v>
      </c>
      <c r="H10" s="48" t="s">
        <v>14</v>
      </c>
      <c r="I10" s="48" t="s">
        <v>15</v>
      </c>
      <c r="J10" s="48" t="s">
        <v>16</v>
      </c>
    </row>
    <row r="11" spans="1:10" ht="12" customHeight="1" x14ac:dyDescent="0.2">
      <c r="A11" s="6"/>
      <c r="B11" s="7"/>
      <c r="C11" s="8"/>
      <c r="D11" s="9"/>
      <c r="E11" s="10"/>
      <c r="F11" s="11"/>
      <c r="G11" s="11"/>
      <c r="H11" s="11"/>
      <c r="I11" s="11"/>
      <c r="J11" s="11"/>
    </row>
    <row r="12" spans="1:10" ht="12" customHeight="1" x14ac:dyDescent="0.2">
      <c r="A12" s="6"/>
      <c r="B12" s="61" t="s">
        <v>17</v>
      </c>
      <c r="C12" s="54"/>
      <c r="D12" s="55"/>
      <c r="E12" s="12">
        <f>+'[1]INGRESOS 2022 POR RUBRO'!C10</f>
        <v>185435812.48000002</v>
      </c>
      <c r="F12" s="12">
        <f>+'[1]SABANA DE TRANSFERENCIAS'!H38+'[1]SABANA DE TRANSFERENCIAS'!N38+'[1]SABANA DE TRANSFERENCIAS'!X38</f>
        <v>31826922.329999998</v>
      </c>
      <c r="G12" s="12">
        <f t="shared" ref="G12:G17" si="0">+E12+F12</f>
        <v>217262734.81</v>
      </c>
      <c r="H12" s="12">
        <f>+'[1]INGRESOS DEVENGADOS MENSUAL '!BS38</f>
        <v>198518704.42000002</v>
      </c>
      <c r="I12" s="50">
        <f>H12</f>
        <v>198518704.42000002</v>
      </c>
      <c r="J12" s="12">
        <f t="shared" ref="J12:J17" si="1">+I12-E12</f>
        <v>13082891.939999998</v>
      </c>
    </row>
    <row r="13" spans="1:10" ht="12" customHeight="1" x14ac:dyDescent="0.2">
      <c r="A13" s="6"/>
      <c r="B13" s="61" t="s">
        <v>18</v>
      </c>
      <c r="C13" s="54"/>
      <c r="D13" s="55"/>
      <c r="E13" s="12">
        <f>+'[1]INGRESOS 2022 POR RUBRO'!C21</f>
        <v>3269918.55</v>
      </c>
      <c r="F13" s="12">
        <f>+'[1]SABANA DE TRANSFERENCIAS'!H42+'[1]SABANA DE TRANSFERENCIAS'!N42+'[1]SABANA DE TRANSFERENCIAS'!X42</f>
        <v>236491.9</v>
      </c>
      <c r="G13" s="12">
        <f t="shared" si="0"/>
        <v>3506410.4499999997</v>
      </c>
      <c r="H13" s="12">
        <f>+'[1]INGRESOS DEVENGADOS MENSUAL '!BS42</f>
        <v>2692842.5</v>
      </c>
      <c r="I13" s="50">
        <f t="shared" ref="I13:I19" si="2">H13</f>
        <v>2692842.5</v>
      </c>
      <c r="J13" s="12">
        <f t="shared" si="1"/>
        <v>-577076.04999999981</v>
      </c>
    </row>
    <row r="14" spans="1:10" ht="12" customHeight="1" x14ac:dyDescent="0.2">
      <c r="A14" s="6"/>
      <c r="B14" s="61" t="s">
        <v>19</v>
      </c>
      <c r="C14" s="54"/>
      <c r="D14" s="55"/>
      <c r="E14" s="12">
        <f>+'[1]INGRESOS 2022 POR RUBRO'!C27</f>
        <v>1692934.6400000006</v>
      </c>
      <c r="F14" s="12">
        <f>+'[1]SABANA DE TRANSFERENCIAS'!H50+'[1]SABANA DE TRANSFERENCIAS'!N50+'[1]SABANA DE TRANSFERENCIAS'!X50</f>
        <v>0</v>
      </c>
      <c r="G14" s="12">
        <f t="shared" si="0"/>
        <v>1692934.6400000006</v>
      </c>
      <c r="H14" s="12">
        <f>+'[1]INGRESOS DEVENGADOS MENSUAL '!BS50</f>
        <v>1245232.72</v>
      </c>
      <c r="I14" s="50">
        <f t="shared" si="2"/>
        <v>1245232.72</v>
      </c>
      <c r="J14" s="12">
        <f t="shared" si="1"/>
        <v>-447701.92000000062</v>
      </c>
    </row>
    <row r="15" spans="1:10" ht="12" customHeight="1" x14ac:dyDescent="0.2">
      <c r="A15" s="6"/>
      <c r="B15" s="61" t="s">
        <v>20</v>
      </c>
      <c r="C15" s="54"/>
      <c r="D15" s="55"/>
      <c r="E15" s="12">
        <f>+'[1]INGRESOS 2022 POR RUBRO'!C31</f>
        <v>127331184.58</v>
      </c>
      <c r="F15" s="12">
        <f>+'[1]SABANA DE TRANSFERENCIAS'!H190+'[1]SABANA DE TRANSFERENCIAS'!N190+'[1]SABANA DE TRANSFERENCIAS'!X190</f>
        <v>483522.94</v>
      </c>
      <c r="G15" s="12">
        <f t="shared" si="0"/>
        <v>127814707.52</v>
      </c>
      <c r="H15" s="12">
        <f>+'[1]INGRESOS DEVENGADOS MENSUAL '!BS193</f>
        <v>111134092</v>
      </c>
      <c r="I15" s="12">
        <f t="shared" si="2"/>
        <v>111134092</v>
      </c>
      <c r="J15" s="12">
        <f t="shared" si="1"/>
        <v>-16197092.579999998</v>
      </c>
    </row>
    <row r="16" spans="1:10" ht="12" customHeight="1" x14ac:dyDescent="0.2">
      <c r="A16" s="6"/>
      <c r="B16" s="61" t="s">
        <v>21</v>
      </c>
      <c r="C16" s="54"/>
      <c r="D16" s="55"/>
      <c r="E16" s="12">
        <f>+'[1]INGRESOS 2022 POR RUBRO'!C39</f>
        <v>6894175.4700000007</v>
      </c>
      <c r="F16" s="12">
        <f>+'[1]SABANA DE TRANSFERENCIAS'!H205+'[1]SABANA DE TRANSFERENCIAS'!N205+'[1]SABANA DE TRANSFERENCIAS'!X205</f>
        <v>10197132.939999999</v>
      </c>
      <c r="G16" s="12">
        <f>+E16+F16</f>
        <v>17091308.41</v>
      </c>
      <c r="H16" s="12">
        <f>+'[1]INGRESOS DEVENGADOS MENSUAL '!BS210</f>
        <v>12193021.760000002</v>
      </c>
      <c r="I16" s="12">
        <f t="shared" si="2"/>
        <v>12193021.760000002</v>
      </c>
      <c r="J16" s="12">
        <f t="shared" si="1"/>
        <v>5298846.290000001</v>
      </c>
    </row>
    <row r="17" spans="1:11" ht="12" customHeight="1" x14ac:dyDescent="0.2">
      <c r="A17" s="6"/>
      <c r="B17" s="61" t="s">
        <v>22</v>
      </c>
      <c r="C17" s="54"/>
      <c r="D17" s="55"/>
      <c r="E17" s="12">
        <f>+'[1]INGRESOS 2022 POR RUBRO'!C44</f>
        <v>13040696.080000002</v>
      </c>
      <c r="F17" s="12">
        <f>+'[1]SABANA DE TRANSFERENCIAS'!H255+'[1]SABANA DE TRANSFERENCIAS'!N255+'[1]SABANA DE TRANSFERENCIAS'!X255</f>
        <v>6423289.4199999999</v>
      </c>
      <c r="G17" s="12">
        <f t="shared" si="0"/>
        <v>19463985.5</v>
      </c>
      <c r="H17" s="12">
        <f>+'[1]INGRESOS DEVENGADOS MENSUAL '!BS261</f>
        <v>18117399.450000003</v>
      </c>
      <c r="I17" s="12">
        <f t="shared" si="2"/>
        <v>18117399.450000003</v>
      </c>
      <c r="J17" s="12">
        <f t="shared" si="1"/>
        <v>5076703.370000001</v>
      </c>
    </row>
    <row r="18" spans="1:11" ht="12" customHeight="1" x14ac:dyDescent="0.2">
      <c r="A18" s="6"/>
      <c r="B18" s="61" t="s">
        <v>23</v>
      </c>
      <c r="C18" s="54"/>
      <c r="D18" s="55"/>
      <c r="E18" s="12">
        <f>+'[1]INGRESOS 2022 POR RUBRO'!C50</f>
        <v>0</v>
      </c>
      <c r="F18" s="12">
        <f>SUM('[1]TRANSF POR RUBRO MEN'!C45:E45)</f>
        <v>0</v>
      </c>
      <c r="G18" s="12"/>
      <c r="H18" s="12"/>
      <c r="I18" s="12">
        <f t="shared" si="2"/>
        <v>0</v>
      </c>
      <c r="J18" s="12"/>
    </row>
    <row r="19" spans="1:11" ht="12" customHeight="1" x14ac:dyDescent="0.2">
      <c r="A19" s="6"/>
      <c r="B19" s="61" t="s">
        <v>24</v>
      </c>
      <c r="C19" s="54"/>
      <c r="D19" s="55"/>
      <c r="E19" s="12">
        <f>+'[1]INGRESOS 2022 POR RUBRO'!C60+'[1]INGRESOS 2022 POR RUBRO'!C66</f>
        <v>366732410.69000006</v>
      </c>
      <c r="F19" s="12">
        <f>+'[1]SABANA DE TRANSFERENCIAS'!H304+'[1]SABANA DE TRANSFERENCIAS'!N304+'[1]SABANA DE TRANSFERENCIAS'!X304</f>
        <v>89054698.319999993</v>
      </c>
      <c r="G19" s="12">
        <f>+E19+F19</f>
        <v>455787109.01000005</v>
      </c>
      <c r="H19" s="12">
        <f>+'[1]INGRESOS DEVENGADOS MENSUAL '!BS310</f>
        <v>363073668.05000001</v>
      </c>
      <c r="I19" s="12">
        <f t="shared" si="2"/>
        <v>363073668.05000001</v>
      </c>
      <c r="J19" s="12">
        <f>+I19-E19</f>
        <v>-3658742.6400000453</v>
      </c>
    </row>
    <row r="20" spans="1:11" ht="12" customHeight="1" x14ac:dyDescent="0.2">
      <c r="A20" s="13"/>
      <c r="B20" s="61" t="s">
        <v>25</v>
      </c>
      <c r="C20" s="54"/>
      <c r="D20" s="55"/>
      <c r="E20" s="12"/>
      <c r="F20" s="12"/>
      <c r="G20" s="12"/>
      <c r="H20" s="12"/>
      <c r="I20" s="12"/>
      <c r="J20" s="12">
        <f>+I20-E20</f>
        <v>0</v>
      </c>
    </row>
    <row r="21" spans="1:11" ht="12" customHeight="1" x14ac:dyDescent="0.2">
      <c r="A21" s="6"/>
      <c r="B21" s="61" t="s">
        <v>26</v>
      </c>
      <c r="C21" s="54"/>
      <c r="D21" s="55"/>
      <c r="E21" s="12"/>
      <c r="F21" s="12"/>
      <c r="G21" s="12"/>
      <c r="H21" s="12"/>
      <c r="I21" s="12"/>
      <c r="J21" s="12">
        <f>+I21-E21</f>
        <v>0</v>
      </c>
    </row>
    <row r="22" spans="1:11" ht="12" customHeight="1" x14ac:dyDescent="0.2">
      <c r="A22" s="6"/>
      <c r="B22" s="14"/>
      <c r="C22" s="15"/>
      <c r="D22" s="16"/>
      <c r="E22" s="17"/>
      <c r="F22" s="18"/>
      <c r="G22" s="18"/>
      <c r="H22" s="18"/>
      <c r="I22" s="18"/>
      <c r="J22" s="18"/>
      <c r="K22" s="19"/>
    </row>
    <row r="23" spans="1:11" ht="12" customHeight="1" x14ac:dyDescent="0.2">
      <c r="A23" s="3"/>
      <c r="B23" s="20"/>
      <c r="C23" s="21"/>
      <c r="D23" s="51" t="s">
        <v>27</v>
      </c>
      <c r="E23" s="22">
        <f>SUM(E12:E22)</f>
        <v>704397132.49000001</v>
      </c>
      <c r="F23" s="22">
        <f>SUM(F12:F22)</f>
        <v>138222057.84999999</v>
      </c>
      <c r="G23" s="22">
        <f>SUM(G12:G22)</f>
        <v>842619190.34000003</v>
      </c>
      <c r="H23" s="22">
        <f>SUM(H12:H22)</f>
        <v>706974960.89999998</v>
      </c>
      <c r="I23" s="22">
        <f>SUM(I12:I22)</f>
        <v>706974960.89999998</v>
      </c>
      <c r="J23" s="62">
        <f>SUM(J11:J22)</f>
        <v>2577828.4099999554</v>
      </c>
      <c r="K23" s="19"/>
    </row>
    <row r="24" spans="1:11" ht="12" customHeight="1" x14ac:dyDescent="0.2">
      <c r="A24" s="6"/>
      <c r="B24" s="23"/>
      <c r="C24" s="23"/>
      <c r="D24" s="23"/>
      <c r="E24" s="24"/>
      <c r="F24" s="24"/>
      <c r="G24" s="24"/>
      <c r="H24" s="64" t="s">
        <v>28</v>
      </c>
      <c r="I24" s="65"/>
      <c r="J24" s="63"/>
      <c r="K24" s="19"/>
    </row>
    <row r="25" spans="1:11" ht="12" customHeight="1" x14ac:dyDescent="0.2">
      <c r="A25" s="3"/>
      <c r="B25" s="3"/>
      <c r="C25" s="3"/>
      <c r="D25" s="3"/>
      <c r="E25" s="4"/>
      <c r="F25" s="4"/>
      <c r="G25" s="4"/>
      <c r="H25" s="4"/>
      <c r="I25" s="4"/>
      <c r="J25" s="4"/>
    </row>
    <row r="26" spans="1:11" ht="12" customHeight="1" x14ac:dyDescent="0.2">
      <c r="A26" s="3"/>
      <c r="B26" s="59" t="s">
        <v>29</v>
      </c>
      <c r="C26" s="59"/>
      <c r="D26" s="59"/>
      <c r="E26" s="60" t="s">
        <v>4</v>
      </c>
      <c r="F26" s="60"/>
      <c r="G26" s="60"/>
      <c r="H26" s="60"/>
      <c r="I26" s="60"/>
      <c r="J26" s="59" t="s">
        <v>5</v>
      </c>
    </row>
    <row r="27" spans="1:11" ht="24" x14ac:dyDescent="0.2">
      <c r="A27" s="3"/>
      <c r="B27" s="59"/>
      <c r="C27" s="59"/>
      <c r="D27" s="59"/>
      <c r="E27" s="48" t="s">
        <v>6</v>
      </c>
      <c r="F27" s="49" t="s">
        <v>7</v>
      </c>
      <c r="G27" s="48" t="s">
        <v>8</v>
      </c>
      <c r="H27" s="48" t="s">
        <v>9</v>
      </c>
      <c r="I27" s="48" t="s">
        <v>10</v>
      </c>
      <c r="J27" s="59"/>
    </row>
    <row r="28" spans="1:11" ht="12" customHeight="1" x14ac:dyDescent="0.2">
      <c r="A28" s="3"/>
      <c r="B28" s="59"/>
      <c r="C28" s="59"/>
      <c r="D28" s="59"/>
      <c r="E28" s="48" t="s">
        <v>11</v>
      </c>
      <c r="F28" s="48" t="s">
        <v>12</v>
      </c>
      <c r="G28" s="48" t="s">
        <v>13</v>
      </c>
      <c r="H28" s="48" t="s">
        <v>14</v>
      </c>
      <c r="I28" s="48" t="s">
        <v>15</v>
      </c>
      <c r="J28" s="48" t="s">
        <v>16</v>
      </c>
    </row>
    <row r="29" spans="1:11" ht="12" customHeight="1" x14ac:dyDescent="0.2">
      <c r="A29" s="6"/>
      <c r="B29" s="7"/>
      <c r="C29" s="8"/>
      <c r="D29" s="9"/>
      <c r="E29" s="25"/>
      <c r="F29" s="25"/>
      <c r="G29" s="25"/>
      <c r="H29" s="25"/>
      <c r="I29" s="25"/>
      <c r="J29" s="25"/>
    </row>
    <row r="30" spans="1:11" ht="12" customHeight="1" x14ac:dyDescent="0.2">
      <c r="A30" s="6"/>
      <c r="B30" s="26" t="s">
        <v>30</v>
      </c>
      <c r="C30" s="27"/>
      <c r="D30" s="28"/>
      <c r="E30" s="29">
        <f t="shared" ref="E30:J30" si="3">SUM(E31:E38)</f>
        <v>704397132.49000001</v>
      </c>
      <c r="F30" s="29">
        <f t="shared" si="3"/>
        <v>138222057.84999999</v>
      </c>
      <c r="G30" s="29">
        <f t="shared" si="3"/>
        <v>842619190.34000003</v>
      </c>
      <c r="H30" s="29">
        <f t="shared" si="3"/>
        <v>706974960.89999998</v>
      </c>
      <c r="I30" s="29">
        <f t="shared" si="3"/>
        <v>706974960.89999998</v>
      </c>
      <c r="J30" s="29">
        <f t="shared" si="3"/>
        <v>2577828.4099999554</v>
      </c>
    </row>
    <row r="31" spans="1:11" ht="12" customHeight="1" x14ac:dyDescent="0.2">
      <c r="A31" s="6"/>
      <c r="B31" s="30"/>
      <c r="C31" s="54" t="s">
        <v>17</v>
      </c>
      <c r="D31" s="55"/>
      <c r="E31" s="12">
        <f t="shared" ref="E31:E36" si="4">+E12</f>
        <v>185435812.48000002</v>
      </c>
      <c r="F31" s="12">
        <f t="shared" ref="F31:F36" si="5">+F12</f>
        <v>31826922.329999998</v>
      </c>
      <c r="G31" s="12">
        <f>+E31+F31</f>
        <v>217262734.81</v>
      </c>
      <c r="H31" s="12">
        <f t="shared" ref="H31:H36" si="6">+H12</f>
        <v>198518704.42000002</v>
      </c>
      <c r="I31" s="12">
        <f t="shared" ref="I31:I38" si="7">H31</f>
        <v>198518704.42000002</v>
      </c>
      <c r="J31" s="12">
        <f t="shared" ref="J31:J37" si="8">+I31-E31</f>
        <v>13082891.939999998</v>
      </c>
    </row>
    <row r="32" spans="1:11" ht="12" customHeight="1" x14ac:dyDescent="0.2">
      <c r="A32" s="6"/>
      <c r="B32" s="30"/>
      <c r="C32" s="54" t="s">
        <v>18</v>
      </c>
      <c r="D32" s="55"/>
      <c r="E32" s="12">
        <f t="shared" si="4"/>
        <v>3269918.55</v>
      </c>
      <c r="F32" s="12">
        <f t="shared" si="5"/>
        <v>236491.9</v>
      </c>
      <c r="G32" s="12">
        <f t="shared" ref="G32:G44" si="9">+E32+F32</f>
        <v>3506410.4499999997</v>
      </c>
      <c r="H32" s="12">
        <f t="shared" si="6"/>
        <v>2692842.5</v>
      </c>
      <c r="I32" s="12">
        <f t="shared" si="7"/>
        <v>2692842.5</v>
      </c>
      <c r="J32" s="12">
        <f t="shared" si="8"/>
        <v>-577076.04999999981</v>
      </c>
    </row>
    <row r="33" spans="1:11" ht="12" customHeight="1" x14ac:dyDescent="0.2">
      <c r="A33" s="6"/>
      <c r="B33" s="30"/>
      <c r="C33" s="54" t="s">
        <v>19</v>
      </c>
      <c r="D33" s="55"/>
      <c r="E33" s="12">
        <f t="shared" si="4"/>
        <v>1692934.6400000006</v>
      </c>
      <c r="F33" s="12">
        <f t="shared" si="5"/>
        <v>0</v>
      </c>
      <c r="G33" s="12">
        <f t="shared" si="9"/>
        <v>1692934.6400000006</v>
      </c>
      <c r="H33" s="12">
        <f t="shared" si="6"/>
        <v>1245232.72</v>
      </c>
      <c r="I33" s="12">
        <f t="shared" si="7"/>
        <v>1245232.72</v>
      </c>
      <c r="J33" s="12">
        <f t="shared" si="8"/>
        <v>-447701.92000000062</v>
      </c>
    </row>
    <row r="34" spans="1:11" ht="12" customHeight="1" x14ac:dyDescent="0.2">
      <c r="A34" s="6"/>
      <c r="B34" s="30"/>
      <c r="C34" s="54" t="s">
        <v>20</v>
      </c>
      <c r="D34" s="55"/>
      <c r="E34" s="12">
        <f t="shared" si="4"/>
        <v>127331184.58</v>
      </c>
      <c r="F34" s="12">
        <f t="shared" si="5"/>
        <v>483522.94</v>
      </c>
      <c r="G34" s="12">
        <f t="shared" si="9"/>
        <v>127814707.52</v>
      </c>
      <c r="H34" s="12">
        <f t="shared" si="6"/>
        <v>111134092</v>
      </c>
      <c r="I34" s="12">
        <f t="shared" si="7"/>
        <v>111134092</v>
      </c>
      <c r="J34" s="12">
        <f t="shared" si="8"/>
        <v>-16197092.579999998</v>
      </c>
    </row>
    <row r="35" spans="1:11" ht="12" customHeight="1" x14ac:dyDescent="0.2">
      <c r="A35" s="6"/>
      <c r="B35" s="30"/>
      <c r="C35" s="54" t="s">
        <v>21</v>
      </c>
      <c r="D35" s="55"/>
      <c r="E35" s="12">
        <f t="shared" si="4"/>
        <v>6894175.4700000007</v>
      </c>
      <c r="F35" s="12">
        <f t="shared" si="5"/>
        <v>10197132.939999999</v>
      </c>
      <c r="G35" s="12">
        <f t="shared" si="9"/>
        <v>17091308.41</v>
      </c>
      <c r="H35" s="12">
        <f t="shared" si="6"/>
        <v>12193021.760000002</v>
      </c>
      <c r="I35" s="12">
        <f t="shared" si="7"/>
        <v>12193021.760000002</v>
      </c>
      <c r="J35" s="12">
        <f t="shared" si="8"/>
        <v>5298846.290000001</v>
      </c>
    </row>
    <row r="36" spans="1:11" ht="12" customHeight="1" x14ac:dyDescent="0.2">
      <c r="A36" s="6"/>
      <c r="B36" s="30"/>
      <c r="C36" s="54" t="s">
        <v>22</v>
      </c>
      <c r="D36" s="55"/>
      <c r="E36" s="12">
        <f t="shared" si="4"/>
        <v>13040696.080000002</v>
      </c>
      <c r="F36" s="12">
        <f t="shared" si="5"/>
        <v>6423289.4199999999</v>
      </c>
      <c r="G36" s="12">
        <f t="shared" si="9"/>
        <v>19463985.5</v>
      </c>
      <c r="H36" s="12">
        <f t="shared" si="6"/>
        <v>18117399.450000003</v>
      </c>
      <c r="I36" s="12">
        <f t="shared" si="7"/>
        <v>18117399.450000003</v>
      </c>
      <c r="J36" s="12">
        <f t="shared" si="8"/>
        <v>5076703.370000001</v>
      </c>
    </row>
    <row r="37" spans="1:11" ht="12" customHeight="1" x14ac:dyDescent="0.2">
      <c r="A37" s="6"/>
      <c r="B37" s="30"/>
      <c r="C37" s="54" t="s">
        <v>24</v>
      </c>
      <c r="D37" s="55"/>
      <c r="E37" s="12">
        <f>+E19</f>
        <v>366732410.69000006</v>
      </c>
      <c r="F37" s="12">
        <f>+F19</f>
        <v>89054698.319999993</v>
      </c>
      <c r="G37" s="12">
        <f t="shared" si="9"/>
        <v>455787109.01000005</v>
      </c>
      <c r="H37" s="12">
        <f>+H19</f>
        <v>363073668.05000001</v>
      </c>
      <c r="I37" s="12">
        <f t="shared" si="7"/>
        <v>363073668.05000001</v>
      </c>
      <c r="J37" s="12">
        <f t="shared" si="8"/>
        <v>-3658742.6400000453</v>
      </c>
    </row>
    <row r="38" spans="1:11" ht="12" customHeight="1" x14ac:dyDescent="0.2">
      <c r="A38" s="6"/>
      <c r="B38" s="30"/>
      <c r="C38" s="54" t="s">
        <v>25</v>
      </c>
      <c r="D38" s="55"/>
      <c r="E38" s="12"/>
      <c r="F38" s="12"/>
      <c r="G38" s="12">
        <f t="shared" si="9"/>
        <v>0</v>
      </c>
      <c r="H38" s="12">
        <v>0</v>
      </c>
      <c r="I38" s="12">
        <f t="shared" si="7"/>
        <v>0</v>
      </c>
      <c r="J38" s="12">
        <f t="shared" ref="J38:J47" si="10">+I38-E38</f>
        <v>0</v>
      </c>
    </row>
    <row r="39" spans="1:11" ht="14.25" customHeight="1" x14ac:dyDescent="0.2">
      <c r="A39" s="6"/>
      <c r="B39" s="30"/>
      <c r="C39" s="31"/>
      <c r="D39" s="32"/>
      <c r="E39" s="12"/>
      <c r="F39" s="12"/>
      <c r="G39" s="33"/>
      <c r="H39" s="12"/>
      <c r="I39" s="12"/>
      <c r="J39" s="33"/>
    </row>
    <row r="40" spans="1:11" ht="12" customHeight="1" x14ac:dyDescent="0.2">
      <c r="A40" s="6"/>
      <c r="B40" s="26" t="s">
        <v>31</v>
      </c>
      <c r="C40" s="27"/>
      <c r="D40" s="32"/>
      <c r="E40" s="29">
        <f>+E41+E43+E44</f>
        <v>0</v>
      </c>
      <c r="F40" s="29">
        <v>0</v>
      </c>
      <c r="G40" s="29">
        <f>+G41+G43+G44</f>
        <v>0</v>
      </c>
      <c r="H40" s="29">
        <f>+H41+H43+H44</f>
        <v>0</v>
      </c>
      <c r="I40" s="12">
        <f>+H40</f>
        <v>0</v>
      </c>
      <c r="J40" s="29">
        <f t="shared" si="10"/>
        <v>0</v>
      </c>
    </row>
    <row r="41" spans="1:11" ht="12" customHeight="1" x14ac:dyDescent="0.2">
      <c r="A41" s="6"/>
      <c r="B41" s="26"/>
      <c r="C41" s="54" t="s">
        <v>18</v>
      </c>
      <c r="D41" s="55"/>
      <c r="E41" s="12">
        <v>0</v>
      </c>
      <c r="F41" s="12">
        <v>0</v>
      </c>
      <c r="G41" s="12">
        <f t="shared" si="9"/>
        <v>0</v>
      </c>
      <c r="H41" s="12">
        <v>0</v>
      </c>
      <c r="I41" s="12">
        <f>+H41</f>
        <v>0</v>
      </c>
      <c r="J41" s="12">
        <f t="shared" si="10"/>
        <v>0</v>
      </c>
    </row>
    <row r="42" spans="1:11" ht="12" customHeight="1" x14ac:dyDescent="0.2">
      <c r="A42" s="6"/>
      <c r="B42" s="26"/>
      <c r="C42" s="54" t="s">
        <v>21</v>
      </c>
      <c r="D42" s="55"/>
      <c r="E42" s="12"/>
      <c r="F42" s="12"/>
      <c r="G42" s="12"/>
      <c r="H42" s="12"/>
      <c r="I42" s="12"/>
      <c r="J42" s="12"/>
    </row>
    <row r="43" spans="1:11" ht="12" customHeight="1" x14ac:dyDescent="0.2">
      <c r="A43" s="6"/>
      <c r="B43" s="30"/>
      <c r="C43" s="54" t="s">
        <v>23</v>
      </c>
      <c r="D43" s="55"/>
      <c r="E43" s="12">
        <v>0</v>
      </c>
      <c r="F43" s="12">
        <v>0</v>
      </c>
      <c r="G43" s="12">
        <f t="shared" si="9"/>
        <v>0</v>
      </c>
      <c r="H43" s="12">
        <f>+H18</f>
        <v>0</v>
      </c>
      <c r="I43" s="12">
        <f>+H43</f>
        <v>0</v>
      </c>
      <c r="J43" s="12">
        <f t="shared" si="10"/>
        <v>0</v>
      </c>
    </row>
    <row r="44" spans="1:11" ht="12" customHeight="1" x14ac:dyDescent="0.2">
      <c r="A44" s="6"/>
      <c r="B44" s="30"/>
      <c r="C44" s="54" t="s">
        <v>25</v>
      </c>
      <c r="D44" s="55"/>
      <c r="E44" s="12">
        <v>0</v>
      </c>
      <c r="F44" s="12">
        <v>0</v>
      </c>
      <c r="G44" s="12">
        <f t="shared" si="9"/>
        <v>0</v>
      </c>
      <c r="H44" s="12">
        <v>0</v>
      </c>
      <c r="I44" s="12">
        <f>+H44</f>
        <v>0</v>
      </c>
      <c r="J44" s="12">
        <f t="shared" si="10"/>
        <v>0</v>
      </c>
    </row>
    <row r="45" spans="1:11" s="39" customFormat="1" ht="12" customHeight="1" x14ac:dyDescent="0.2">
      <c r="A45" s="3"/>
      <c r="B45" s="34"/>
      <c r="C45" s="35"/>
      <c r="D45" s="36"/>
      <c r="E45" s="37"/>
      <c r="F45" s="37"/>
      <c r="G45" s="37"/>
      <c r="H45" s="37"/>
      <c r="I45" s="37"/>
      <c r="J45" s="37"/>
      <c r="K45" s="38"/>
    </row>
    <row r="46" spans="1:11" ht="12" customHeight="1" x14ac:dyDescent="0.2">
      <c r="A46" s="6"/>
      <c r="B46" s="26" t="s">
        <v>32</v>
      </c>
      <c r="C46" s="40"/>
      <c r="D46" s="32"/>
      <c r="E46" s="22">
        <v>0</v>
      </c>
      <c r="F46" s="22">
        <v>0</v>
      </c>
      <c r="G46" s="22">
        <f>+G47</f>
        <v>0</v>
      </c>
      <c r="H46" s="22">
        <v>0</v>
      </c>
      <c r="I46" s="22">
        <v>0</v>
      </c>
      <c r="J46" s="22">
        <f t="shared" si="10"/>
        <v>0</v>
      </c>
    </row>
    <row r="47" spans="1:11" ht="12" customHeight="1" x14ac:dyDescent="0.2">
      <c r="A47" s="6"/>
      <c r="B47" s="30"/>
      <c r="C47" s="54" t="s">
        <v>26</v>
      </c>
      <c r="D47" s="55"/>
      <c r="E47" s="41">
        <v>0</v>
      </c>
      <c r="F47" s="41">
        <v>0</v>
      </c>
      <c r="G47" s="41">
        <f>+E47+F47</f>
        <v>0</v>
      </c>
      <c r="H47" s="41">
        <v>0</v>
      </c>
      <c r="I47" s="41">
        <v>0</v>
      </c>
      <c r="J47" s="41">
        <f t="shared" si="10"/>
        <v>0</v>
      </c>
    </row>
    <row r="48" spans="1:11" ht="12" customHeight="1" x14ac:dyDescent="0.2">
      <c r="A48" s="6"/>
      <c r="B48" s="14"/>
      <c r="C48" s="15"/>
      <c r="D48" s="16"/>
      <c r="E48" s="18"/>
      <c r="F48" s="18"/>
      <c r="G48" s="18"/>
      <c r="H48" s="18"/>
      <c r="I48" s="18"/>
      <c r="J48" s="18"/>
    </row>
    <row r="49" spans="1:10" ht="12" customHeight="1" x14ac:dyDescent="0.2">
      <c r="A49" s="3"/>
      <c r="B49" s="20"/>
      <c r="C49" s="21"/>
      <c r="D49" s="52" t="s">
        <v>27</v>
      </c>
      <c r="E49" s="22">
        <f t="shared" ref="E49:J49" si="11">+E30+E40+E46</f>
        <v>704397132.49000001</v>
      </c>
      <c r="F49" s="22">
        <f t="shared" si="11"/>
        <v>138222057.84999999</v>
      </c>
      <c r="G49" s="22">
        <f t="shared" si="11"/>
        <v>842619190.34000003</v>
      </c>
      <c r="H49" s="22">
        <f t="shared" si="11"/>
        <v>706974960.89999998</v>
      </c>
      <c r="I49" s="22">
        <f t="shared" si="11"/>
        <v>706974960.89999998</v>
      </c>
      <c r="J49" s="42">
        <f t="shared" si="11"/>
        <v>2577828.4099999554</v>
      </c>
    </row>
    <row r="50" spans="1:10" ht="11.25" customHeight="1" x14ac:dyDescent="0.2">
      <c r="A50" s="6"/>
      <c r="B50" s="23"/>
      <c r="C50" s="23"/>
      <c r="D50" s="23"/>
      <c r="E50" s="43"/>
      <c r="F50" s="43"/>
      <c r="G50" s="43"/>
      <c r="H50" s="56" t="s">
        <v>28</v>
      </c>
      <c r="I50" s="57"/>
      <c r="J50" s="44"/>
    </row>
    <row r="51" spans="1:10" x14ac:dyDescent="0.2">
      <c r="A51" s="6"/>
      <c r="B51" s="58"/>
      <c r="C51" s="58"/>
      <c r="D51" s="58"/>
      <c r="E51" s="58"/>
      <c r="F51" s="58"/>
      <c r="G51" s="58"/>
      <c r="H51" s="58"/>
      <c r="I51" s="58"/>
      <c r="J51" s="58"/>
    </row>
    <row r="52" spans="1:10" x14ac:dyDescent="0.2">
      <c r="B52" s="1" t="s">
        <v>33</v>
      </c>
      <c r="C52" s="1"/>
      <c r="D52" s="1"/>
      <c r="E52" s="1"/>
      <c r="F52" s="1"/>
      <c r="G52" s="1"/>
      <c r="H52" s="1"/>
      <c r="I52" s="1"/>
      <c r="J52" s="1"/>
    </row>
    <row r="53" spans="1:10" x14ac:dyDescent="0.2">
      <c r="B53" s="1"/>
      <c r="C53" s="1"/>
      <c r="D53" s="1"/>
      <c r="E53" s="1"/>
      <c r="F53" s="1"/>
      <c r="G53" s="1"/>
      <c r="H53" s="1"/>
      <c r="I53" s="1"/>
      <c r="J53" s="1"/>
    </row>
    <row r="54" spans="1:10" x14ac:dyDescent="0.2">
      <c r="B54" s="1"/>
      <c r="C54" s="1"/>
      <c r="D54" s="1"/>
      <c r="E54" s="1"/>
      <c r="F54" s="1"/>
      <c r="G54" s="1"/>
      <c r="H54" s="1"/>
      <c r="I54" s="1"/>
      <c r="J54" s="1"/>
    </row>
    <row r="55" spans="1:10" x14ac:dyDescent="0.2">
      <c r="B55" s="1"/>
      <c r="C55" s="1"/>
      <c r="D55" s="1"/>
      <c r="E55" s="1"/>
      <c r="F55" s="1"/>
      <c r="G55" s="1"/>
      <c r="H55" s="1"/>
      <c r="I55" s="1"/>
      <c r="J55" s="1"/>
    </row>
    <row r="56" spans="1:10" x14ac:dyDescent="0.2">
      <c r="B56" s="1"/>
      <c r="C56" s="1"/>
      <c r="D56" s="1"/>
      <c r="E56" s="1"/>
      <c r="F56" s="1"/>
      <c r="G56" s="1"/>
      <c r="H56" s="1"/>
      <c r="I56" s="1"/>
      <c r="J56" s="1"/>
    </row>
    <row r="59" spans="1:10" x14ac:dyDescent="0.2">
      <c r="D59" s="45"/>
      <c r="F59" s="46"/>
      <c r="G59" s="46"/>
      <c r="I59" s="46"/>
      <c r="J59" s="46"/>
    </row>
    <row r="60" spans="1:10" x14ac:dyDescent="0.2">
      <c r="D60" s="47" t="s">
        <v>34</v>
      </c>
      <c r="F60" s="53" t="s">
        <v>35</v>
      </c>
      <c r="G60" s="53"/>
      <c r="I60" s="53" t="s">
        <v>36</v>
      </c>
      <c r="J60" s="53"/>
    </row>
    <row r="61" spans="1:10" s="1" customFormat="1" x14ac:dyDescent="0.2">
      <c r="B61" s="2"/>
      <c r="C61" s="2"/>
      <c r="D61" s="47" t="s">
        <v>37</v>
      </c>
      <c r="E61" s="2"/>
      <c r="F61" s="53" t="s">
        <v>38</v>
      </c>
      <c r="G61" s="53"/>
      <c r="H61" s="2"/>
      <c r="I61" s="53" t="s">
        <v>39</v>
      </c>
      <c r="J61" s="53"/>
    </row>
    <row r="62" spans="1:10" x14ac:dyDescent="0.2">
      <c r="I62" s="2" t="s">
        <v>40</v>
      </c>
    </row>
  </sheetData>
  <mergeCells count="42">
    <mergeCell ref="B17:D17"/>
    <mergeCell ref="B2:J2"/>
    <mergeCell ref="B3:J3"/>
    <mergeCell ref="B4:J4"/>
    <mergeCell ref="B5:J5"/>
    <mergeCell ref="B6:J6"/>
    <mergeCell ref="B8:D10"/>
    <mergeCell ref="E8:I8"/>
    <mergeCell ref="J8:J9"/>
    <mergeCell ref="B12:D12"/>
    <mergeCell ref="B13:D13"/>
    <mergeCell ref="B14:D14"/>
    <mergeCell ref="B15:D15"/>
    <mergeCell ref="B16:D16"/>
    <mergeCell ref="B18:D18"/>
    <mergeCell ref="B19:D19"/>
    <mergeCell ref="B20:D20"/>
    <mergeCell ref="B21:D21"/>
    <mergeCell ref="J23:J24"/>
    <mergeCell ref="H24:I24"/>
    <mergeCell ref="C41:D41"/>
    <mergeCell ref="B26:D28"/>
    <mergeCell ref="E26:I26"/>
    <mergeCell ref="J26:J27"/>
    <mergeCell ref="C31:D31"/>
    <mergeCell ref="C32:D32"/>
    <mergeCell ref="C33:D33"/>
    <mergeCell ref="C34:D34"/>
    <mergeCell ref="C35:D35"/>
    <mergeCell ref="C36:D36"/>
    <mergeCell ref="C37:D37"/>
    <mergeCell ref="C38:D38"/>
    <mergeCell ref="F60:G60"/>
    <mergeCell ref="I60:J60"/>
    <mergeCell ref="F61:G61"/>
    <mergeCell ref="I61:J61"/>
    <mergeCell ref="C42:D42"/>
    <mergeCell ref="C43:D43"/>
    <mergeCell ref="C44:D44"/>
    <mergeCell ref="C47:D47"/>
    <mergeCell ref="H50:I50"/>
    <mergeCell ref="B51:J51"/>
  </mergeCells>
  <pageMargins left="0.31496062992125984" right="0.31496062992125984" top="1.9291338582677167" bottom="0.74803149606299213" header="0.31496062992125984" footer="0.31496062992125984"/>
  <pageSetup scale="67" orientation="portrait" r:id="rId1"/>
  <headerFooter>
    <oddHeader>&amp;C&amp;G</oddHeader>
    <oddFooter>&amp;C&amp;G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Cuenta Publica</dc:creator>
  <cp:lastModifiedBy>Coordinador Cuenta Publica</cp:lastModifiedBy>
  <cp:lastPrinted>2022-10-21T18:58:05Z</cp:lastPrinted>
  <dcterms:created xsi:type="dcterms:W3CDTF">2022-07-20T22:10:06Z</dcterms:created>
  <dcterms:modified xsi:type="dcterms:W3CDTF">2022-10-21T19:00:30Z</dcterms:modified>
</cp:coreProperties>
</file>