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1\2do trimestre 2021\IV. Informacion Financiera Adicional (LDF)\"/>
    </mc:Choice>
  </mc:AlternateContent>
  <bookViews>
    <workbookView xWindow="0" yWindow="0" windowWidth="28800" windowHeight="13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D76" i="1"/>
  <c r="D74" i="1"/>
  <c r="F72" i="1"/>
  <c r="E72" i="1"/>
  <c r="D72" i="1"/>
  <c r="F71" i="1"/>
  <c r="F70" i="1" s="1"/>
  <c r="E71" i="1"/>
  <c r="E70" i="1" s="1"/>
  <c r="D71" i="1"/>
  <c r="D70" i="1"/>
  <c r="F60" i="1"/>
  <c r="E60" i="1"/>
  <c r="D60" i="1"/>
  <c r="E56" i="1"/>
  <c r="D56" i="1"/>
  <c r="F55" i="1"/>
  <c r="E55" i="1"/>
  <c r="E54" i="1" s="1"/>
  <c r="D55" i="1"/>
  <c r="D54" i="1"/>
  <c r="F45" i="1"/>
  <c r="F44" i="1"/>
  <c r="F43" i="1" s="1"/>
  <c r="E43" i="1"/>
  <c r="D43" i="1"/>
  <c r="F40" i="1"/>
  <c r="E40" i="1"/>
  <c r="E47" i="1" s="1"/>
  <c r="E13" i="1" s="1"/>
  <c r="D40" i="1"/>
  <c r="D47" i="1" s="1"/>
  <c r="D13" i="1" s="1"/>
  <c r="F32" i="1"/>
  <c r="F31" i="1"/>
  <c r="F30" i="1"/>
  <c r="E30" i="1"/>
  <c r="D30" i="1"/>
  <c r="F19" i="1"/>
  <c r="E19" i="1"/>
  <c r="D19" i="1"/>
  <c r="F17" i="1"/>
  <c r="F74" i="1" s="1"/>
  <c r="E17" i="1"/>
  <c r="E74" i="1" s="1"/>
  <c r="D17" i="1"/>
  <c r="E16" i="1"/>
  <c r="E58" i="1" s="1"/>
  <c r="D16" i="1"/>
  <c r="D58" i="1" s="1"/>
  <c r="F12" i="1"/>
  <c r="F69" i="1" s="1"/>
  <c r="E12" i="1"/>
  <c r="E69" i="1" s="1"/>
  <c r="E78" i="1" s="1"/>
  <c r="E79" i="1" s="1"/>
  <c r="D12" i="1"/>
  <c r="D69" i="1" s="1"/>
  <c r="D78" i="1" s="1"/>
  <c r="D79" i="1" s="1"/>
  <c r="F11" i="1"/>
  <c r="F53" i="1" s="1"/>
  <c r="E11" i="1"/>
  <c r="E53" i="1" s="1"/>
  <c r="D11" i="1"/>
  <c r="D53" i="1" s="1"/>
  <c r="D62" i="1" s="1"/>
  <c r="D63" i="1" s="1"/>
  <c r="E62" i="1" l="1"/>
  <c r="E63" i="1" s="1"/>
  <c r="F47" i="1"/>
  <c r="F13" i="1" s="1"/>
  <c r="F78" i="1"/>
  <c r="F79" i="1" s="1"/>
  <c r="D10" i="1"/>
  <c r="D15" i="1"/>
  <c r="E10" i="1"/>
  <c r="E23" i="1" s="1"/>
  <c r="E24" i="1" s="1"/>
  <c r="E25" i="1" s="1"/>
  <c r="E34" i="1" s="1"/>
  <c r="E15" i="1"/>
  <c r="F16" i="1"/>
  <c r="F56" i="1"/>
  <c r="F54" i="1" s="1"/>
  <c r="F10" i="1"/>
  <c r="F58" i="1" l="1"/>
  <c r="F62" i="1" s="1"/>
  <c r="F63" i="1" s="1"/>
  <c r="F15" i="1"/>
  <c r="F23" i="1" s="1"/>
  <c r="F24" i="1" s="1"/>
  <c r="F25" i="1" s="1"/>
  <c r="F34" i="1" s="1"/>
  <c r="D23" i="1"/>
  <c r="D24" i="1" s="1"/>
  <c r="D25" i="1" s="1"/>
  <c r="D34" i="1" s="1"/>
</calcChain>
</file>

<file path=xl/comments1.xml><?xml version="1.0" encoding="utf-8"?>
<comments xmlns="http://schemas.openxmlformats.org/spreadsheetml/2006/main">
  <authors>
    <author>Coordinador Cuenta Publica</author>
    <author>Alma Nidia Gonzalez Lopez</author>
  </authors>
  <commentList>
    <comment ref="E11" authorId="0" shapeId="0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Total de Ingresos de Libre Disposicion del Estado Analitico de Ingresos  Detallado (LDF)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Total de Transferencias Federales Etiquetadas del Estado Analitico de Ingresos Detallado (LDF)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Gasto no etiquetado menos amortizacion del Estado Analitico del Ejercicio del PE Detallado (LDF)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Gasto etiquetado menos amortiz. Del Estado Analitico del Ejercicio del PE Detallado (LDF)
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<sst xmlns="http://schemas.openxmlformats.org/spreadsheetml/2006/main" count="76" uniqueCount="51">
  <si>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</si>
  <si>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</si>
  <si>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Del 1 de enero al 30 de junio de 2021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</si>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</sst>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44" fontId="0" fillId="0" borderId="0" xfId="1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3">
          <cell r="E43">
            <v>518337068.89000005</v>
          </cell>
          <cell r="H43">
            <v>336071659.62100005</v>
          </cell>
          <cell r="I43">
            <v>336071659.62100005</v>
          </cell>
        </row>
        <row r="67">
          <cell r="E67">
            <v>96798079</v>
          </cell>
          <cell r="H67">
            <v>53935784</v>
          </cell>
          <cell r="I67">
            <v>53935784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35"/>
  <sheetViews>
    <sheetView tabSelected="1" workbookViewId="0">
      <selection activeCell="I30" sqref="I30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48.5703125" style="1" customWidth="1"/>
    <col min="4" max="4" width="13" style="1" bestFit="1" customWidth="1"/>
    <col min="5" max="5" width="13.85546875" style="1" customWidth="1"/>
    <col min="6" max="6" width="13.28515625" style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38" t="s">
        <v>0</v>
      </c>
      <c r="C2" s="39"/>
      <c r="D2" s="39"/>
      <c r="E2" s="39"/>
      <c r="F2" s="40"/>
    </row>
    <row r="3" spans="2:8" ht="12.75" customHeight="1" x14ac:dyDescent="0.2">
      <c r="B3" s="41" t="s">
        <v>1</v>
      </c>
      <c r="C3" s="42"/>
      <c r="D3" s="42"/>
      <c r="E3" s="42"/>
      <c r="F3" s="43"/>
    </row>
    <row r="4" spans="2:8" ht="12.75" customHeight="1" x14ac:dyDescent="0.2">
      <c r="B4" s="41" t="s">
        <v>2</v>
      </c>
      <c r="C4" s="42"/>
      <c r="D4" s="42"/>
      <c r="E4" s="42"/>
      <c r="F4" s="43"/>
    </row>
    <row r="5" spans="2:8" ht="12.75" customHeight="1" thickBot="1" x14ac:dyDescent="0.25">
      <c r="B5" s="44" t="s">
        <v>3</v>
      </c>
      <c r="C5" s="45"/>
      <c r="D5" s="45"/>
      <c r="E5" s="45"/>
      <c r="F5" s="46"/>
    </row>
    <row r="6" spans="2:8" ht="12.75" customHeight="1" thickBot="1" x14ac:dyDescent="0.25">
      <c r="B6" s="2"/>
    </row>
    <row r="7" spans="2:8" ht="12.75" customHeight="1" x14ac:dyDescent="0.2">
      <c r="B7" s="47" t="s">
        <v>4</v>
      </c>
      <c r="C7" s="48"/>
      <c r="D7" s="3" t="s">
        <v>5</v>
      </c>
      <c r="E7" s="51" t="s">
        <v>6</v>
      </c>
      <c r="F7" s="3" t="s">
        <v>7</v>
      </c>
    </row>
    <row r="8" spans="2:8" ht="12.75" customHeight="1" thickBot="1" x14ac:dyDescent="0.25">
      <c r="B8" s="49"/>
      <c r="C8" s="50"/>
      <c r="D8" s="4" t="s">
        <v>8</v>
      </c>
      <c r="E8" s="52"/>
      <c r="F8" s="4" t="s">
        <v>9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10</v>
      </c>
      <c r="D10" s="8">
        <f>SUM(D11:D13)</f>
        <v>601574039.88000011</v>
      </c>
      <c r="E10" s="8">
        <f>SUM(E11:E13)</f>
        <v>383360349.43100005</v>
      </c>
      <c r="F10" s="8">
        <f>SUM(F11:F13)</f>
        <v>383360349.43100005</v>
      </c>
    </row>
    <row r="11" spans="2:8" ht="12.75" customHeight="1" x14ac:dyDescent="0.2">
      <c r="B11" s="5"/>
      <c r="C11" s="9" t="s">
        <v>11</v>
      </c>
      <c r="D11" s="10">
        <f>+'[1]EAI-LDF (2)'!E43</f>
        <v>518337068.89000005</v>
      </c>
      <c r="E11" s="10">
        <f>'[1]EAI-LDF (2)'!H43</f>
        <v>336071659.62100005</v>
      </c>
      <c r="F11" s="10">
        <f>+'[1]EAI-LDF (2)'!I43</f>
        <v>336071659.62100005</v>
      </c>
    </row>
    <row r="12" spans="2:8" ht="12.75" customHeight="1" x14ac:dyDescent="0.2">
      <c r="B12" s="5"/>
      <c r="C12" s="9" t="s">
        <v>12</v>
      </c>
      <c r="D12" s="10">
        <f>+'[1]EAI-LDF (2)'!E67</f>
        <v>96798079</v>
      </c>
      <c r="E12" s="10">
        <f>'[1]EAI-LDF (2)'!H67</f>
        <v>53935784</v>
      </c>
      <c r="F12" s="10">
        <f>+'[1]EAI-LDF (2)'!I67</f>
        <v>53935784</v>
      </c>
    </row>
    <row r="13" spans="2:8" ht="12.75" customHeight="1" x14ac:dyDescent="0.2">
      <c r="B13" s="5"/>
      <c r="C13" s="9" t="s">
        <v>13</v>
      </c>
      <c r="D13" s="10">
        <f>+D47</f>
        <v>-13561108.01</v>
      </c>
      <c r="E13" s="10">
        <f>+E47</f>
        <v>-6647094.1899999995</v>
      </c>
      <c r="F13" s="10">
        <f>+F47</f>
        <v>-6647094.1899999995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14</v>
      </c>
      <c r="D15" s="8">
        <f>SUM(D16:D17)</f>
        <v>601574039.88</v>
      </c>
      <c r="E15" s="8">
        <f>SUM(E16:E17)</f>
        <v>282895186.11000001</v>
      </c>
      <c r="F15" s="8">
        <f>SUM(F16:F17)</f>
        <v>267251951.71000004</v>
      </c>
      <c r="H15" s="13"/>
    </row>
    <row r="16" spans="2:8" ht="12.75" customHeight="1" x14ac:dyDescent="0.2">
      <c r="B16" s="5"/>
      <c r="C16" s="9" t="s">
        <v>15</v>
      </c>
      <c r="D16" s="14">
        <f>562061143.14-D44</f>
        <v>562061143.13999999</v>
      </c>
      <c r="E16" s="14">
        <f>237375030.06-E44</f>
        <v>236285274.80000001</v>
      </c>
      <c r="F16" s="14">
        <f>227437443.61-F44</f>
        <v>226347688.35000002</v>
      </c>
      <c r="H16" s="15"/>
    </row>
    <row r="17" spans="2:6" ht="12.75" customHeight="1" x14ac:dyDescent="0.2">
      <c r="B17" s="5"/>
      <c r="C17" s="9" t="s">
        <v>16</v>
      </c>
      <c r="D17" s="14">
        <f>53074004.75-D45</f>
        <v>39512896.740000002</v>
      </c>
      <c r="E17" s="14">
        <f>52167250.24-E45</f>
        <v>46609911.310000002</v>
      </c>
      <c r="F17" s="14">
        <f>46461602.29-F45</f>
        <v>40904263.359999999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17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18</v>
      </c>
      <c r="D20" s="10"/>
      <c r="E20" s="10"/>
      <c r="F20" s="10"/>
    </row>
    <row r="21" spans="2:6" ht="12.75" customHeight="1" x14ac:dyDescent="0.2">
      <c r="B21" s="5"/>
      <c r="C21" s="9" t="s">
        <v>19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20</v>
      </c>
      <c r="D23" s="8">
        <f>+D10-D15+D19</f>
        <v>1.1920928955078125E-7</v>
      </c>
      <c r="E23" s="8">
        <f>+E10-E15+E19</f>
        <v>100465163.32100004</v>
      </c>
      <c r="F23" s="8">
        <f>+F10-F15+F19</f>
        <v>116108397.72100002</v>
      </c>
    </row>
    <row r="24" spans="2:6" ht="12.75" customHeight="1" x14ac:dyDescent="0.2">
      <c r="B24" s="5"/>
      <c r="C24" s="7" t="s">
        <v>21</v>
      </c>
      <c r="D24" s="8">
        <f>+D23-D13</f>
        <v>13561108.010000119</v>
      </c>
      <c r="E24" s="8">
        <f>+E23-E13</f>
        <v>107112257.51100004</v>
      </c>
      <c r="F24" s="8">
        <f>+F23-F13</f>
        <v>122755491.91100001</v>
      </c>
    </row>
    <row r="25" spans="2:6" ht="16.5" customHeight="1" x14ac:dyDescent="0.2">
      <c r="B25" s="5"/>
      <c r="C25" s="7" t="s">
        <v>22</v>
      </c>
      <c r="D25" s="8">
        <f>+D24-D19</f>
        <v>13561108.010000119</v>
      </c>
      <c r="E25" s="8">
        <f>+E24-E19</f>
        <v>107112257.51100004</v>
      </c>
      <c r="F25" s="8">
        <f>+F24-F19</f>
        <v>122755491.91100001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3" t="s">
        <v>23</v>
      </c>
      <c r="C28" s="54"/>
      <c r="D28" s="21" t="s">
        <v>8</v>
      </c>
      <c r="E28" s="21" t="s">
        <v>6</v>
      </c>
      <c r="F28" s="21" t="s">
        <v>24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25</v>
      </c>
      <c r="D30" s="8">
        <f>SUM(D31:D32)</f>
        <v>14884472.74</v>
      </c>
      <c r="E30" s="8">
        <f>SUM(E31:E32)</f>
        <v>7516662.2999999998</v>
      </c>
      <c r="F30" s="8">
        <f>SUM(F31:F32)</f>
        <v>7516662.2999999998</v>
      </c>
    </row>
    <row r="31" spans="2:6" ht="12.75" customHeight="1" x14ac:dyDescent="0.2">
      <c r="B31" s="5"/>
      <c r="C31" s="9" t="s">
        <v>26</v>
      </c>
      <c r="D31" s="11">
        <v>0</v>
      </c>
      <c r="E31" s="14">
        <v>1306226.5900000001</v>
      </c>
      <c r="F31" s="14">
        <f>+E31</f>
        <v>1306226.5900000001</v>
      </c>
    </row>
    <row r="32" spans="2:6" ht="12.75" customHeight="1" x14ac:dyDescent="0.2">
      <c r="B32" s="5"/>
      <c r="C32" s="9" t="s">
        <v>27</v>
      </c>
      <c r="D32" s="11">
        <v>14884472.74</v>
      </c>
      <c r="E32" s="14">
        <v>6210435.71</v>
      </c>
      <c r="F32" s="14">
        <f>++E32</f>
        <v>6210435.71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28</v>
      </c>
      <c r="D34" s="8">
        <f>+D25+D30</f>
        <v>28445580.750000119</v>
      </c>
      <c r="E34" s="8">
        <f>+E25+E30</f>
        <v>114628919.81100003</v>
      </c>
      <c r="F34" s="8">
        <f>+F25+F30</f>
        <v>130272154.21100001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47" t="s">
        <v>23</v>
      </c>
      <c r="C37" s="48"/>
      <c r="D37" s="55" t="s">
        <v>29</v>
      </c>
      <c r="E37" s="55" t="s">
        <v>6</v>
      </c>
      <c r="F37" s="22" t="s">
        <v>7</v>
      </c>
    </row>
    <row r="38" spans="2:7" ht="12.75" customHeight="1" thickBot="1" x14ac:dyDescent="0.25">
      <c r="B38" s="49"/>
      <c r="C38" s="50"/>
      <c r="D38" s="56"/>
      <c r="E38" s="56"/>
      <c r="F38" s="23" t="s">
        <v>24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30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31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32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33</v>
      </c>
      <c r="D43" s="29">
        <f>SUM(D44:D45)</f>
        <v>13561108.01</v>
      </c>
      <c r="E43" s="29">
        <f>SUM(E44:E45)</f>
        <v>6647094.1899999995</v>
      </c>
      <c r="F43" s="29">
        <f>SUM(F44:F45)</f>
        <v>6647094.1899999995</v>
      </c>
    </row>
    <row r="44" spans="2:7" ht="12.75" customHeight="1" x14ac:dyDescent="0.2">
      <c r="B44" s="24"/>
      <c r="C44" s="31" t="s">
        <v>34</v>
      </c>
      <c r="D44" s="26">
        <v>0</v>
      </c>
      <c r="E44" s="32">
        <v>1089755.26</v>
      </c>
      <c r="F44" s="32">
        <f>+E44</f>
        <v>1089755.26</v>
      </c>
    </row>
    <row r="45" spans="2:7" ht="12.75" customHeight="1" x14ac:dyDescent="0.2">
      <c r="B45" s="24"/>
      <c r="C45" s="31" t="s">
        <v>35</v>
      </c>
      <c r="D45" s="26">
        <v>13561108.01</v>
      </c>
      <c r="E45" s="32">
        <v>5557338.9299999997</v>
      </c>
      <c r="F45" s="32">
        <f>+E45</f>
        <v>5557338.9299999997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57"/>
      <c r="C47" s="59" t="s">
        <v>36</v>
      </c>
      <c r="D47" s="61">
        <f>+D40-D43</f>
        <v>-13561108.01</v>
      </c>
      <c r="E47" s="61">
        <f>+E40-E43</f>
        <v>-6647094.1899999995</v>
      </c>
      <c r="F47" s="61">
        <f>+F40-F43</f>
        <v>-6647094.1899999995</v>
      </c>
    </row>
    <row r="48" spans="2:7" ht="12.75" customHeight="1" thickBot="1" x14ac:dyDescent="0.25">
      <c r="B48" s="58"/>
      <c r="C48" s="60"/>
      <c r="D48" s="62"/>
      <c r="E48" s="62"/>
      <c r="F48" s="62"/>
    </row>
    <row r="49" spans="2:6" ht="12.75" customHeight="1" thickBot="1" x14ac:dyDescent="0.3">
      <c r="B49" s="2"/>
      <c r="D49" s="20"/>
      <c r="E49" s="20"/>
      <c r="F49" s="20"/>
    </row>
    <row r="50" spans="2:6" ht="12.75" customHeight="1" x14ac:dyDescent="0.2">
      <c r="B50" s="47" t="s">
        <v>23</v>
      </c>
      <c r="C50" s="48"/>
      <c r="D50" s="22" t="s">
        <v>5</v>
      </c>
      <c r="E50" s="55" t="s">
        <v>6</v>
      </c>
      <c r="F50" s="22" t="s">
        <v>7</v>
      </c>
    </row>
    <row r="51" spans="2:6" ht="12.75" customHeight="1" thickBot="1" x14ac:dyDescent="0.25">
      <c r="B51" s="49"/>
      <c r="C51" s="50"/>
      <c r="D51" s="23" t="s">
        <v>8</v>
      </c>
      <c r="E51" s="56"/>
      <c r="F51" s="23" t="s">
        <v>24</v>
      </c>
    </row>
    <row r="52" spans="2:6" ht="12.75" customHeight="1" x14ac:dyDescent="0.2">
      <c r="B52" s="63"/>
      <c r="C52" s="64"/>
      <c r="D52" s="26"/>
      <c r="E52" s="26"/>
      <c r="F52" s="26"/>
    </row>
    <row r="53" spans="2:6" ht="12.75" customHeight="1" x14ac:dyDescent="0.2">
      <c r="B53" s="24"/>
      <c r="C53" s="25" t="s">
        <v>37</v>
      </c>
      <c r="D53" s="26">
        <f>+D11</f>
        <v>518337068.89000005</v>
      </c>
      <c r="E53" s="26">
        <f>+E11</f>
        <v>336071659.62100005</v>
      </c>
      <c r="F53" s="26">
        <f>+F11</f>
        <v>336071659.62100005</v>
      </c>
    </row>
    <row r="54" spans="2:6" ht="12.75" customHeight="1" x14ac:dyDescent="0.2">
      <c r="B54" s="24"/>
      <c r="C54" s="25" t="s">
        <v>38</v>
      </c>
      <c r="D54" s="26">
        <f>+D55-D56</f>
        <v>0</v>
      </c>
      <c r="E54" s="26">
        <f>+E55-E56</f>
        <v>-1089755.26</v>
      </c>
      <c r="F54" s="26">
        <f>+F55-F56</f>
        <v>-1089755.26</v>
      </c>
    </row>
    <row r="55" spans="2:6" ht="12.75" customHeight="1" x14ac:dyDescent="0.2">
      <c r="B55" s="24"/>
      <c r="C55" s="31" t="s">
        <v>31</v>
      </c>
      <c r="D55" s="26">
        <f>+D41</f>
        <v>0</v>
      </c>
      <c r="E55" s="26">
        <f>+E41</f>
        <v>0</v>
      </c>
      <c r="F55" s="26">
        <f>+F41</f>
        <v>0</v>
      </c>
    </row>
    <row r="56" spans="2:6" ht="12.75" customHeight="1" x14ac:dyDescent="0.2">
      <c r="B56" s="24"/>
      <c r="C56" s="31" t="s">
        <v>34</v>
      </c>
      <c r="D56" s="26">
        <f>+D44</f>
        <v>0</v>
      </c>
      <c r="E56" s="26">
        <f>+E44</f>
        <v>1089755.26</v>
      </c>
      <c r="F56" s="26">
        <f>+F44</f>
        <v>1089755.26</v>
      </c>
    </row>
    <row r="57" spans="2:6" ht="12.75" customHeight="1" x14ac:dyDescent="0.2">
      <c r="B57" s="24"/>
      <c r="C57" s="25"/>
      <c r="D57" s="26"/>
      <c r="E57" s="26"/>
      <c r="F57" s="26"/>
    </row>
    <row r="58" spans="2:6" ht="12.75" customHeight="1" x14ac:dyDescent="0.2">
      <c r="B58" s="24"/>
      <c r="C58" s="25" t="s">
        <v>15</v>
      </c>
      <c r="D58" s="26">
        <f>+D16</f>
        <v>562061143.13999999</v>
      </c>
      <c r="E58" s="26">
        <f>+E16</f>
        <v>236285274.80000001</v>
      </c>
      <c r="F58" s="26">
        <f>+F16</f>
        <v>226347688.35000002</v>
      </c>
    </row>
    <row r="59" spans="2:6" ht="12.75" customHeight="1" x14ac:dyDescent="0.2">
      <c r="B59" s="24"/>
      <c r="C59" s="25"/>
      <c r="D59" s="26"/>
      <c r="E59" s="26"/>
      <c r="F59" s="26"/>
    </row>
    <row r="60" spans="2:6" ht="12.75" customHeight="1" x14ac:dyDescent="0.2">
      <c r="B60" s="24"/>
      <c r="C60" s="25" t="s">
        <v>18</v>
      </c>
      <c r="D60" s="33">
        <f>+D20</f>
        <v>0</v>
      </c>
      <c r="E60" s="26">
        <f>+E20</f>
        <v>0</v>
      </c>
      <c r="F60" s="26">
        <f>+F20</f>
        <v>0</v>
      </c>
    </row>
    <row r="61" spans="2:6" ht="12.75" customHeight="1" x14ac:dyDescent="0.2">
      <c r="B61" s="24"/>
      <c r="C61" s="25"/>
      <c r="D61" s="26"/>
      <c r="E61" s="26"/>
      <c r="F61" s="26"/>
    </row>
    <row r="62" spans="2:6" ht="12.75" customHeight="1" x14ac:dyDescent="0.2">
      <c r="B62" s="27"/>
      <c r="C62" s="28" t="s">
        <v>39</v>
      </c>
      <c r="D62" s="29">
        <f>+D53+D54-D58+D60</f>
        <v>-43724074.24999994</v>
      </c>
      <c r="E62" s="29">
        <f>+E53+E54-E58+E60</f>
        <v>98696629.561000049</v>
      </c>
      <c r="F62" s="29">
        <f>+F53+F54-F58+F60</f>
        <v>108634216.01100004</v>
      </c>
    </row>
    <row r="63" spans="2:6" ht="12.75" customHeight="1" x14ac:dyDescent="0.2">
      <c r="B63" s="27"/>
      <c r="C63" s="28" t="s">
        <v>40</v>
      </c>
      <c r="D63" s="29">
        <f>+D62-D54</f>
        <v>-43724074.24999994</v>
      </c>
      <c r="E63" s="29">
        <f>+E62-E54</f>
        <v>99786384.821000054</v>
      </c>
      <c r="F63" s="29">
        <f>+F62-F54</f>
        <v>109723971.27100004</v>
      </c>
    </row>
    <row r="64" spans="2:6" ht="12.75" customHeight="1" thickBot="1" x14ac:dyDescent="0.25">
      <c r="B64" s="34"/>
      <c r="C64" s="35"/>
      <c r="D64" s="36"/>
      <c r="E64" s="36"/>
      <c r="F64" s="36"/>
    </row>
    <row r="65" spans="2:6" ht="12.75" customHeight="1" thickBot="1" x14ac:dyDescent="0.3">
      <c r="B65" s="2"/>
      <c r="D65" s="20"/>
      <c r="E65" s="20"/>
      <c r="F65" s="20"/>
    </row>
    <row r="66" spans="2:6" ht="12.75" customHeight="1" x14ac:dyDescent="0.2">
      <c r="B66" s="47" t="s">
        <v>23</v>
      </c>
      <c r="C66" s="48"/>
      <c r="D66" s="55" t="s">
        <v>29</v>
      </c>
      <c r="E66" s="55" t="s">
        <v>6</v>
      </c>
      <c r="F66" s="22" t="s">
        <v>7</v>
      </c>
    </row>
    <row r="67" spans="2:6" ht="12.75" customHeight="1" thickBot="1" x14ac:dyDescent="0.25">
      <c r="B67" s="49"/>
      <c r="C67" s="50"/>
      <c r="D67" s="56"/>
      <c r="E67" s="56"/>
      <c r="F67" s="23" t="s">
        <v>24</v>
      </c>
    </row>
    <row r="68" spans="2:6" ht="12.75" customHeight="1" x14ac:dyDescent="0.2">
      <c r="B68" s="63"/>
      <c r="C68" s="64"/>
      <c r="D68" s="26"/>
      <c r="E68" s="26"/>
      <c r="F68" s="26"/>
    </row>
    <row r="69" spans="2:6" ht="12.75" customHeight="1" x14ac:dyDescent="0.2">
      <c r="B69" s="24"/>
      <c r="C69" s="25" t="s">
        <v>12</v>
      </c>
      <c r="D69" s="26">
        <f>+D12</f>
        <v>96798079</v>
      </c>
      <c r="E69" s="26">
        <f>+E12</f>
        <v>53935784</v>
      </c>
      <c r="F69" s="26">
        <f>+F12</f>
        <v>53935784</v>
      </c>
    </row>
    <row r="70" spans="2:6" ht="12.75" customHeight="1" x14ac:dyDescent="0.2">
      <c r="B70" s="24"/>
      <c r="C70" s="25" t="s">
        <v>41</v>
      </c>
      <c r="D70" s="26">
        <f>+D71-D72</f>
        <v>-13561108.01</v>
      </c>
      <c r="E70" s="26">
        <f>+E71-E72</f>
        <v>-5557338.9299999997</v>
      </c>
      <c r="F70" s="26">
        <f>+F71-F72</f>
        <v>-5557338.9299999997</v>
      </c>
    </row>
    <row r="71" spans="2:6" ht="12.75" customHeight="1" x14ac:dyDescent="0.2">
      <c r="B71" s="24"/>
      <c r="C71" s="31" t="s">
        <v>32</v>
      </c>
      <c r="D71" s="26">
        <f>+D42</f>
        <v>0</v>
      </c>
      <c r="E71" s="26">
        <f>+E42</f>
        <v>0</v>
      </c>
      <c r="F71" s="26">
        <f>+F42</f>
        <v>0</v>
      </c>
    </row>
    <row r="72" spans="2:6" ht="12.75" customHeight="1" x14ac:dyDescent="0.2">
      <c r="B72" s="24"/>
      <c r="C72" s="31" t="s">
        <v>35</v>
      </c>
      <c r="D72" s="26">
        <f>+D45</f>
        <v>13561108.01</v>
      </c>
      <c r="E72" s="26">
        <f>+E45</f>
        <v>5557338.9299999997</v>
      </c>
      <c r="F72" s="26">
        <f>+F45</f>
        <v>5557338.9299999997</v>
      </c>
    </row>
    <row r="73" spans="2:6" ht="12.75" customHeight="1" x14ac:dyDescent="0.2">
      <c r="B73" s="24"/>
      <c r="C73" s="25"/>
      <c r="D73" s="26"/>
      <c r="E73" s="26"/>
      <c r="F73" s="26"/>
    </row>
    <row r="74" spans="2:6" ht="12.75" customHeight="1" x14ac:dyDescent="0.2">
      <c r="B74" s="24"/>
      <c r="C74" s="25" t="s">
        <v>42</v>
      </c>
      <c r="D74" s="26">
        <f>+D17</f>
        <v>39512896.740000002</v>
      </c>
      <c r="E74" s="26">
        <f>+E17</f>
        <v>46609911.310000002</v>
      </c>
      <c r="F74" s="26">
        <f>+F17</f>
        <v>40904263.359999999</v>
      </c>
    </row>
    <row r="75" spans="2:6" ht="12.75" customHeight="1" x14ac:dyDescent="0.2">
      <c r="B75" s="24"/>
      <c r="C75" s="25"/>
      <c r="D75" s="26"/>
      <c r="E75" s="26"/>
      <c r="F75" s="26"/>
    </row>
    <row r="76" spans="2:6" ht="12.75" customHeight="1" x14ac:dyDescent="0.2">
      <c r="B76" s="24"/>
      <c r="C76" s="25" t="s">
        <v>19</v>
      </c>
      <c r="D76" s="33">
        <f>+D21</f>
        <v>0</v>
      </c>
      <c r="E76" s="26">
        <f>+E21</f>
        <v>0</v>
      </c>
      <c r="F76" s="26">
        <f>+F21</f>
        <v>0</v>
      </c>
    </row>
    <row r="77" spans="2:6" ht="12.75" customHeight="1" x14ac:dyDescent="0.2">
      <c r="B77" s="24"/>
      <c r="C77" s="25"/>
      <c r="D77" s="26"/>
      <c r="E77" s="26"/>
      <c r="F77" s="26"/>
    </row>
    <row r="78" spans="2:6" ht="12.75" customHeight="1" x14ac:dyDescent="0.2">
      <c r="B78" s="27"/>
      <c r="C78" s="28" t="s">
        <v>43</v>
      </c>
      <c r="D78" s="29">
        <f>+D69+D70-D74+D76</f>
        <v>43724074.249999993</v>
      </c>
      <c r="E78" s="29">
        <f>+E69+E70-E74+E76</f>
        <v>1768533.7599999979</v>
      </c>
      <c r="F78" s="29">
        <f>+F69+F70-F74+F76</f>
        <v>7474181.7100000009</v>
      </c>
    </row>
    <row r="79" spans="2:6" ht="12.75" customHeight="1" x14ac:dyDescent="0.2">
      <c r="B79" s="57"/>
      <c r="C79" s="59" t="s">
        <v>44</v>
      </c>
      <c r="D79" s="61">
        <f>+D78-D70</f>
        <v>57285182.25999999</v>
      </c>
      <c r="E79" s="61">
        <f>+E78-E70</f>
        <v>7325872.6899999976</v>
      </c>
      <c r="F79" s="61">
        <f>+F78-F70</f>
        <v>13031520.640000001</v>
      </c>
    </row>
    <row r="80" spans="2:6" ht="12.75" customHeight="1" thickBot="1" x14ac:dyDescent="0.25">
      <c r="B80" s="58"/>
      <c r="C80" s="60"/>
      <c r="D80" s="62"/>
      <c r="E80" s="62"/>
      <c r="F80" s="62"/>
    </row>
    <row r="81" spans="3:6" ht="12.75" customHeight="1" x14ac:dyDescent="0.25">
      <c r="D81" s="20"/>
      <c r="E81" s="20"/>
      <c r="F81" s="20"/>
    </row>
    <row r="82" spans="3:6" ht="12.75" customHeight="1" x14ac:dyDescent="0.25">
      <c r="D82" s="20"/>
      <c r="E82" s="20"/>
      <c r="F82" s="20"/>
    </row>
    <row r="83" spans="3:6" ht="12.75" customHeight="1" x14ac:dyDescent="0.25">
      <c r="D83" s="20"/>
      <c r="E83" s="20"/>
      <c r="F83" s="20"/>
    </row>
    <row r="84" spans="3:6" ht="12.75" customHeight="1" x14ac:dyDescent="0.25">
      <c r="D84" s="20"/>
      <c r="E84" s="20"/>
      <c r="F84" s="20"/>
    </row>
    <row r="85" spans="3:6" ht="12.75" customHeight="1" x14ac:dyDescent="0.25">
      <c r="D85" s="20"/>
      <c r="E85" s="20"/>
      <c r="F85" s="20"/>
    </row>
    <row r="86" spans="3:6" ht="12.75" customHeight="1" x14ac:dyDescent="0.25">
      <c r="C86" s="1" t="s">
        <v>45</v>
      </c>
      <c r="D86" s="20" t="s">
        <v>46</v>
      </c>
      <c r="E86" s="20"/>
      <c r="F86" s="20"/>
    </row>
    <row r="87" spans="3:6" ht="12.75" customHeight="1" x14ac:dyDescent="0.25">
      <c r="C87" s="1" t="s">
        <v>47</v>
      </c>
      <c r="D87" s="37" t="s">
        <v>48</v>
      </c>
      <c r="E87" s="37"/>
      <c r="F87" s="37"/>
    </row>
    <row r="88" spans="3:6" ht="12.75" customHeight="1" x14ac:dyDescent="0.25">
      <c r="C88" s="1" t="s">
        <v>49</v>
      </c>
      <c r="D88" s="37" t="s">
        <v>50</v>
      </c>
      <c r="E88" s="37"/>
      <c r="F88" s="37"/>
    </row>
    <row r="89" spans="3:6" ht="12.75" customHeight="1" x14ac:dyDescent="0.25">
      <c r="D89" s="20"/>
      <c r="E89" s="20"/>
      <c r="F89" s="20"/>
    </row>
    <row r="90" spans="3:6" ht="12.75" customHeight="1" x14ac:dyDescent="0.25">
      <c r="D90" s="20"/>
      <c r="E90" s="20"/>
      <c r="F90" s="20"/>
    </row>
    <row r="91" spans="3:6" ht="12.75" customHeight="1" x14ac:dyDescent="0.25">
      <c r="D91" s="20"/>
      <c r="E91" s="20"/>
      <c r="F91" s="20"/>
    </row>
    <row r="92" spans="3:6" ht="12.75" customHeight="1" x14ac:dyDescent="0.25">
      <c r="D92" s="20"/>
      <c r="E92" s="20"/>
      <c r="F92" s="20"/>
    </row>
    <row r="93" spans="3:6" ht="12.75" customHeight="1" x14ac:dyDescent="0.25">
      <c r="D93" s="20"/>
      <c r="E93" s="20"/>
      <c r="F93" s="20"/>
    </row>
    <row r="94" spans="3:6" ht="12.75" customHeight="1" x14ac:dyDescent="0.25">
      <c r="D94" s="20"/>
      <c r="E94" s="20"/>
      <c r="F94" s="20"/>
    </row>
    <row r="95" spans="3:6" ht="12.75" customHeight="1" x14ac:dyDescent="0.25">
      <c r="D95" s="20"/>
      <c r="E95" s="20"/>
      <c r="F95" s="20"/>
    </row>
    <row r="96" spans="3:6" ht="12.75" customHeight="1" x14ac:dyDescent="0.25">
      <c r="D96" s="20"/>
      <c r="E96" s="20"/>
      <c r="F96" s="20"/>
    </row>
    <row r="97" spans="4:6" ht="12.75" customHeight="1" x14ac:dyDescent="0.25">
      <c r="D97" s="20"/>
      <c r="E97" s="20"/>
      <c r="F97" s="20"/>
    </row>
    <row r="98" spans="4:6" ht="12.75" customHeight="1" x14ac:dyDescent="0.25">
      <c r="D98" s="20"/>
      <c r="E98" s="20"/>
      <c r="F98" s="20"/>
    </row>
    <row r="99" spans="4:6" ht="12.75" customHeight="1" x14ac:dyDescent="0.25">
      <c r="D99" s="20"/>
      <c r="E99" s="20"/>
      <c r="F99" s="20"/>
    </row>
    <row r="100" spans="4:6" ht="12.75" customHeight="1" x14ac:dyDescent="0.25">
      <c r="D100" s="20"/>
      <c r="E100" s="20"/>
      <c r="F100" s="20"/>
    </row>
    <row r="101" spans="4:6" ht="12.75" customHeight="1" x14ac:dyDescent="0.25">
      <c r="D101" s="20"/>
      <c r="E101" s="20"/>
      <c r="F101" s="20"/>
    </row>
    <row r="102" spans="4:6" ht="12.75" customHeight="1" x14ac:dyDescent="0.25">
      <c r="D102" s="20"/>
      <c r="E102" s="20"/>
      <c r="F102" s="20"/>
    </row>
    <row r="103" spans="4:6" ht="12.75" customHeight="1" x14ac:dyDescent="0.25">
      <c r="D103" s="20"/>
      <c r="E103" s="20"/>
      <c r="F103" s="20"/>
    </row>
    <row r="104" spans="4:6" ht="12.75" customHeight="1" x14ac:dyDescent="0.25">
      <c r="D104" s="20"/>
      <c r="E104" s="20"/>
      <c r="F104" s="20"/>
    </row>
    <row r="105" spans="4:6" ht="12.75" customHeight="1" x14ac:dyDescent="0.25">
      <c r="D105" s="20"/>
      <c r="E105" s="20"/>
      <c r="F105" s="20"/>
    </row>
    <row r="106" spans="4:6" ht="12.75" customHeight="1" x14ac:dyDescent="0.25">
      <c r="D106" s="20"/>
      <c r="E106" s="20"/>
      <c r="F106" s="20"/>
    </row>
    <row r="107" spans="4:6" ht="12.75" customHeight="1" x14ac:dyDescent="0.25">
      <c r="D107" s="20"/>
      <c r="E107" s="20"/>
      <c r="F107" s="20"/>
    </row>
    <row r="108" spans="4:6" ht="12.75" customHeight="1" x14ac:dyDescent="0.25">
      <c r="D108" s="20"/>
      <c r="E108" s="20"/>
      <c r="F108" s="20"/>
    </row>
    <row r="109" spans="4:6" ht="12.75" customHeight="1" x14ac:dyDescent="0.25">
      <c r="D109" s="20"/>
      <c r="E109" s="20"/>
      <c r="F109" s="20"/>
    </row>
    <row r="110" spans="4:6" ht="12.75" customHeight="1" x14ac:dyDescent="0.25">
      <c r="D110" s="20"/>
      <c r="E110" s="20"/>
      <c r="F110" s="20"/>
    </row>
    <row r="111" spans="4:6" ht="12.75" customHeight="1" x14ac:dyDescent="0.25">
      <c r="D111" s="20"/>
      <c r="E111" s="20"/>
      <c r="F111" s="20"/>
    </row>
    <row r="112" spans="4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</sheetData>
  <mergeCells count="29">
    <mergeCell ref="F79:F80"/>
    <mergeCell ref="F47:F48"/>
    <mergeCell ref="B50:C51"/>
    <mergeCell ref="E50:E51"/>
    <mergeCell ref="B52:C52"/>
    <mergeCell ref="B66:C67"/>
    <mergeCell ref="D66:D67"/>
    <mergeCell ref="E66:E67"/>
    <mergeCell ref="B68:C68"/>
    <mergeCell ref="B79:B80"/>
    <mergeCell ref="C79:C80"/>
    <mergeCell ref="D79:D80"/>
    <mergeCell ref="E79:E80"/>
    <mergeCell ref="D88:F88"/>
    <mergeCell ref="D87:F87"/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</mergeCells>
  <pageMargins left="0.11811023622047245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2021-07-28T22:52:32Z</cp:lastPrinted>
  <dcterms:created xsi:type="dcterms:W3CDTF">2021-07-26T22:31:13Z</dcterms:created>
  <dcterms:modified xsi:type="dcterms:W3CDTF">2021-07-28T22:52:42Z</dcterms:modified>
</cp:coreProperties>
</file>