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<sst xmlns="http://schemas.openxmlformats.org/spreadsheetml/2006/main" count="34" uniqueCount="34">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</sst>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165" fontId="5" fillId="0" borderId="16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164" fontId="5" fillId="0" borderId="16" xfId="0" applyNumberFormat="1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left" vertical="center" indent="13"/>
    </xf>
    <xf numFmtId="164" fontId="4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vertical="center" wrapText="1"/>
    </xf>
    <xf numFmtId="164" fontId="4" fillId="0" borderId="22" xfId="0" applyNumberFormat="1" applyFont="1" applyBorder="1" applyAlignment="1">
      <alignment vertical="center" wrapText="1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142875</xdr:rowOff>
    </xdr:from>
    <xdr:to>
      <xdr:col>0</xdr:col>
      <xdr:colOff>2962275</xdr:colOff>
      <xdr:row>55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035367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57150</xdr:colOff>
      <xdr:row>52</xdr:row>
      <xdr:rowOff>152400</xdr:rowOff>
    </xdr:from>
    <xdr:to>
      <xdr:col>3</xdr:col>
      <xdr:colOff>723900</xdr:colOff>
      <xdr:row>55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00400" y="1036320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752475</xdr:colOff>
      <xdr:row>52</xdr:row>
      <xdr:rowOff>142875</xdr:rowOff>
    </xdr:from>
    <xdr:to>
      <xdr:col>6</xdr:col>
      <xdr:colOff>542925</xdr:colOff>
      <xdr:row>55</xdr:row>
      <xdr:rowOff>133350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810250" y="10353675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53</xdr:row>
      <xdr:rowOff>0</xdr:rowOff>
    </xdr:from>
    <xdr:to>
      <xdr:col>0</xdr:col>
      <xdr:colOff>2676525</xdr:colOff>
      <xdr:row>53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03727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53</xdr:row>
      <xdr:rowOff>0</xdr:rowOff>
    </xdr:from>
    <xdr:to>
      <xdr:col>3</xdr:col>
      <xdr:colOff>371475</xdr:colOff>
      <xdr:row>53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037272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0</xdr:rowOff>
    </xdr:from>
    <xdr:to>
      <xdr:col>6</xdr:col>
      <xdr:colOff>180975</xdr:colOff>
      <xdr:row>53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6134100" y="1037272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514350</xdr:colOff>
      <xdr:row>2</xdr:row>
      <xdr:rowOff>142875</xdr:rowOff>
    </xdr:from>
    <xdr:to>
      <xdr:col>3</xdr:col>
      <xdr:colOff>352425</xdr:colOff>
      <xdr:row>10</xdr:row>
      <xdr:rowOff>19050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t="12121" r="38630" b="9083"/>
        <a:stretch>
          <a:fillRect/>
        </a:stretch>
      </xdr:blipFill>
      <xdr:spPr>
        <a:xfrm>
          <a:off x="3657600" y="466725"/>
          <a:ext cx="1752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64</xdr:row>
      <xdr:rowOff>152400</xdr:rowOff>
    </xdr:from>
    <xdr:to>
      <xdr:col>6</xdr:col>
      <xdr:colOff>838200</xdr:colOff>
      <xdr:row>70</xdr:row>
      <xdr:rowOff>123825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l="5053" t="13905" r="5499" b="23204"/>
        <a:stretch>
          <a:fillRect/>
        </a:stretch>
      </xdr:blipFill>
      <xdr:spPr>
        <a:xfrm>
          <a:off x="209550" y="12306300"/>
          <a:ext cx="862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39"/>
  <sheetViews>
    <sheetView tabSelected="1" view="pageBreakPreview" zoomScaleNormal="85" zoomScaleSheetLayoutView="100" zoomScalePageLayoutView="0" workbookViewId="0" topLeftCell="A1">
      <selection activeCell="A5" sqref="A5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6" width="14.7109375" style="0" bestFit="1" customWidth="1"/>
    <col min="7" max="7" width="15.28125" style="0" bestFit="1" customWidth="1"/>
  </cols>
  <sheetData>
    <row r="12" spans="1:7" ht="15.75">
      <c r="A12" s="33" t="s">
        <v>30</v>
      </c>
      <c r="B12" s="33"/>
      <c r="C12" s="33"/>
      <c r="D12" s="33"/>
      <c r="E12" s="33"/>
      <c r="F12" s="33"/>
      <c r="G12" s="33"/>
    </row>
    <row r="13" spans="1:7" ht="15.75">
      <c r="A13" s="33" t="s">
        <v>31</v>
      </c>
      <c r="B13" s="33"/>
      <c r="C13" s="33"/>
      <c r="D13" s="33"/>
      <c r="E13" s="33"/>
      <c r="F13" s="33"/>
      <c r="G13" s="33"/>
    </row>
    <row r="14" spans="1:7" ht="15.75">
      <c r="A14" s="34" t="s">
        <v>32</v>
      </c>
      <c r="B14" s="33"/>
      <c r="C14" s="33"/>
      <c r="D14" s="33"/>
      <c r="E14" s="33"/>
      <c r="F14" s="33"/>
      <c r="G14" s="33"/>
    </row>
    <row r="15" spans="1:7" ht="15">
      <c r="A15" s="35" t="s">
        <v>33</v>
      </c>
      <c r="B15" s="35"/>
      <c r="C15" s="35"/>
      <c r="D15" s="35"/>
      <c r="E15" s="35"/>
      <c r="F15" s="35"/>
      <c r="G15" s="35"/>
    </row>
    <row r="16" spans="1:7" ht="13.5" thickBot="1">
      <c r="A16" s="1"/>
      <c r="B16" s="2"/>
      <c r="C16" s="2"/>
      <c r="D16" s="2"/>
      <c r="E16" s="2"/>
      <c r="F16" s="2"/>
      <c r="G16" s="2"/>
    </row>
    <row r="17" spans="1:7" ht="12.75" customHeight="1">
      <c r="A17" s="31" t="s">
        <v>27</v>
      </c>
      <c r="B17" s="29" t="s">
        <v>26</v>
      </c>
      <c r="C17" s="29"/>
      <c r="D17" s="29"/>
      <c r="E17" s="29"/>
      <c r="F17" s="29"/>
      <c r="G17" s="30"/>
    </row>
    <row r="18" spans="1:7" ht="24.75" customHeight="1">
      <c r="A18" s="32"/>
      <c r="B18" s="3" t="s">
        <v>20</v>
      </c>
      <c r="C18" s="4" t="s">
        <v>25</v>
      </c>
      <c r="D18" s="3" t="s">
        <v>21</v>
      </c>
      <c r="E18" s="3" t="s">
        <v>22</v>
      </c>
      <c r="F18" s="3" t="s">
        <v>23</v>
      </c>
      <c r="G18" s="5" t="s">
        <v>24</v>
      </c>
    </row>
    <row r="19" spans="1:7" ht="12.75">
      <c r="A19" s="32"/>
      <c r="B19" s="6">
        <v>1</v>
      </c>
      <c r="C19" s="6">
        <v>2</v>
      </c>
      <c r="D19" s="7" t="s">
        <v>0</v>
      </c>
      <c r="E19" s="6">
        <v>4</v>
      </c>
      <c r="F19" s="6">
        <v>5</v>
      </c>
      <c r="G19" s="8" t="s">
        <v>1</v>
      </c>
    </row>
    <row r="20" spans="1:7" ht="30.75" customHeight="1">
      <c r="A20" s="9" t="s">
        <v>28</v>
      </c>
      <c r="B20" s="10">
        <f>+B21+B22</f>
        <v>145029321.25</v>
      </c>
      <c r="C20" s="10">
        <f>+C21+C22</f>
        <v>439542</v>
      </c>
      <c r="D20" s="10">
        <f>+D21+D22</f>
        <v>145468863.25</v>
      </c>
      <c r="E20" s="10">
        <f>+E21+E22</f>
        <v>58004425.339999996</v>
      </c>
      <c r="F20" s="10">
        <f>+F21+F22</f>
        <v>54681379.39</v>
      </c>
      <c r="G20" s="11">
        <f>+D20-E20</f>
        <v>87464437.91</v>
      </c>
    </row>
    <row r="21" spans="1:7" ht="12.75">
      <c r="A21" s="12" t="s">
        <v>2</v>
      </c>
      <c r="B21" s="13">
        <v>24534424</v>
      </c>
      <c r="C21" s="14">
        <v>-163344</v>
      </c>
      <c r="D21" s="15">
        <f>+B21+C21</f>
        <v>24371080</v>
      </c>
      <c r="E21" s="16">
        <v>13378238.79</v>
      </c>
      <c r="F21" s="16">
        <v>10572346.5</v>
      </c>
      <c r="G21" s="17">
        <f aca="true" t="shared" si="0" ref="G21:G38">+D21-E21</f>
        <v>10992841.21</v>
      </c>
    </row>
    <row r="22" spans="1:7" ht="20.25" customHeight="1">
      <c r="A22" s="12" t="s">
        <v>3</v>
      </c>
      <c r="B22" s="13">
        <v>120494897.25</v>
      </c>
      <c r="C22" s="14">
        <v>602886</v>
      </c>
      <c r="D22" s="15">
        <f aca="true" t="shared" si="1" ref="D22:D38">+B22+C22</f>
        <v>121097783.25</v>
      </c>
      <c r="E22" s="16">
        <v>44626186.55</v>
      </c>
      <c r="F22" s="16">
        <v>44109032.89</v>
      </c>
      <c r="G22" s="17">
        <f t="shared" si="0"/>
        <v>76471596.7</v>
      </c>
    </row>
    <row r="23" spans="1:7" ht="20.25" customHeight="1">
      <c r="A23" s="18" t="s">
        <v>4</v>
      </c>
      <c r="B23" s="19">
        <f>+B24+B25+B26+B27</f>
        <v>101691740.75</v>
      </c>
      <c r="C23" s="19">
        <f>+C24+C25+C26+C27</f>
        <v>1938000</v>
      </c>
      <c r="D23" s="20">
        <f>+D24+D25+D26+D27</f>
        <v>103629740.75</v>
      </c>
      <c r="E23" s="20">
        <f>+E24+E25+E26+E27</f>
        <v>26493113.57</v>
      </c>
      <c r="F23" s="20">
        <f>+F24+F25+F26+F27</f>
        <v>25665196.39</v>
      </c>
      <c r="G23" s="21">
        <f t="shared" si="0"/>
        <v>77136627.18</v>
      </c>
    </row>
    <row r="24" spans="1:7" ht="12.75">
      <c r="A24" s="12" t="s">
        <v>5</v>
      </c>
      <c r="B24" s="13">
        <v>73713705.27</v>
      </c>
      <c r="C24" s="14">
        <v>1400000</v>
      </c>
      <c r="D24" s="15">
        <f t="shared" si="1"/>
        <v>75113705.27</v>
      </c>
      <c r="E24" s="16">
        <v>16703443.3</v>
      </c>
      <c r="F24" s="16">
        <v>15925165</v>
      </c>
      <c r="G24" s="17">
        <f t="shared" si="0"/>
        <v>58410261.97</v>
      </c>
    </row>
    <row r="25" spans="1:7" ht="12.75">
      <c r="A25" s="12" t="s">
        <v>6</v>
      </c>
      <c r="B25" s="13">
        <v>14457887.7</v>
      </c>
      <c r="C25" s="14">
        <v>0</v>
      </c>
      <c r="D25" s="15">
        <f t="shared" si="1"/>
        <v>14457887.7</v>
      </c>
      <c r="E25" s="16">
        <v>5756377.99</v>
      </c>
      <c r="F25" s="16">
        <v>5722727.93</v>
      </c>
      <c r="G25" s="17">
        <f t="shared" si="0"/>
        <v>8701509.709999999</v>
      </c>
    </row>
    <row r="26" spans="1:7" ht="24">
      <c r="A26" s="22" t="s">
        <v>7</v>
      </c>
      <c r="B26" s="13">
        <v>11763899.61</v>
      </c>
      <c r="C26" s="14">
        <v>550000</v>
      </c>
      <c r="D26" s="15">
        <f t="shared" si="1"/>
        <v>12313899.61</v>
      </c>
      <c r="E26" s="16">
        <v>3385045.87</v>
      </c>
      <c r="F26" s="16">
        <v>3369057.1</v>
      </c>
      <c r="G26" s="17">
        <f t="shared" si="0"/>
        <v>8928853.739999998</v>
      </c>
    </row>
    <row r="27" spans="1:7" ht="17.25" customHeight="1">
      <c r="A27" s="12" t="s">
        <v>8</v>
      </c>
      <c r="B27" s="13">
        <v>1756248.17</v>
      </c>
      <c r="C27" s="14">
        <v>-12000</v>
      </c>
      <c r="D27" s="15">
        <f t="shared" si="1"/>
        <v>1744248.17</v>
      </c>
      <c r="E27" s="16">
        <v>648246.41</v>
      </c>
      <c r="F27" s="16">
        <v>648246.36</v>
      </c>
      <c r="G27" s="17">
        <f t="shared" si="0"/>
        <v>1096001.7599999998</v>
      </c>
    </row>
    <row r="28" spans="1:7" ht="20.25" customHeight="1">
      <c r="A28" s="18" t="s">
        <v>9</v>
      </c>
      <c r="B28" s="19">
        <f>+B29+B30+B31</f>
        <v>203441064.98999998</v>
      </c>
      <c r="C28" s="19">
        <f>+C29+C30+C31</f>
        <v>-19353131.040000003</v>
      </c>
      <c r="D28" s="20">
        <f>+D29+D30+D31</f>
        <v>184087933.95</v>
      </c>
      <c r="E28" s="20">
        <f>+E29+E30+E31</f>
        <v>94295615.08</v>
      </c>
      <c r="F28" s="20">
        <f>+F29+F30+F31</f>
        <v>86706310.27</v>
      </c>
      <c r="G28" s="21">
        <f t="shared" si="0"/>
        <v>89792318.86999999</v>
      </c>
    </row>
    <row r="29" spans="1:7" ht="24">
      <c r="A29" s="22" t="s">
        <v>10</v>
      </c>
      <c r="B29" s="13">
        <v>189690605.42</v>
      </c>
      <c r="C29" s="14">
        <v>-18692522.44</v>
      </c>
      <c r="D29" s="15">
        <f t="shared" si="1"/>
        <v>170998082.98</v>
      </c>
      <c r="E29" s="16">
        <v>89955459.61</v>
      </c>
      <c r="F29" s="16">
        <v>82395567.36</v>
      </c>
      <c r="G29" s="17">
        <f t="shared" si="0"/>
        <v>81042623.36999999</v>
      </c>
    </row>
    <row r="30" spans="1:7" ht="12.75">
      <c r="A30" s="12" t="s">
        <v>11</v>
      </c>
      <c r="B30" s="13">
        <v>13750459.57</v>
      </c>
      <c r="C30" s="14">
        <v>-660608.6</v>
      </c>
      <c r="D30" s="15">
        <f t="shared" si="1"/>
        <v>13089850.97</v>
      </c>
      <c r="E30" s="16">
        <v>4340155.47</v>
      </c>
      <c r="F30" s="16">
        <v>4310742.91</v>
      </c>
      <c r="G30" s="17">
        <f t="shared" si="0"/>
        <v>8749695.5</v>
      </c>
    </row>
    <row r="31" spans="1:7" ht="24">
      <c r="A31" s="22" t="s">
        <v>12</v>
      </c>
      <c r="B31" s="13">
        <v>0</v>
      </c>
      <c r="C31" s="14">
        <v>0</v>
      </c>
      <c r="D31" s="15">
        <f t="shared" si="1"/>
        <v>0</v>
      </c>
      <c r="E31" s="16">
        <v>0</v>
      </c>
      <c r="F31" s="16">
        <v>0</v>
      </c>
      <c r="G31" s="17">
        <f t="shared" si="0"/>
        <v>0</v>
      </c>
    </row>
    <row r="32" spans="1:7" ht="18" customHeight="1">
      <c r="A32" s="18" t="s">
        <v>13</v>
      </c>
      <c r="B32" s="19">
        <f>+B33+B34</f>
        <v>103952230.48</v>
      </c>
      <c r="C32" s="19">
        <f>+C33+C34</f>
        <v>29307398.09</v>
      </c>
      <c r="D32" s="20">
        <f>+D33+D34</f>
        <v>133259628.57000001</v>
      </c>
      <c r="E32" s="20">
        <f>+E33+E34</f>
        <v>70671770.76</v>
      </c>
      <c r="F32" s="20">
        <f>+F33+F34</f>
        <v>68248567.62</v>
      </c>
      <c r="G32" s="21">
        <f t="shared" si="0"/>
        <v>62587857.81</v>
      </c>
    </row>
    <row r="33" spans="1:7" ht="24">
      <c r="A33" s="22" t="s">
        <v>14</v>
      </c>
      <c r="B33" s="13">
        <v>94417087.48</v>
      </c>
      <c r="C33" s="14">
        <v>28707398.09</v>
      </c>
      <c r="D33" s="15">
        <f t="shared" si="1"/>
        <v>123124485.57000001</v>
      </c>
      <c r="E33" s="16">
        <v>55129425.21</v>
      </c>
      <c r="F33" s="16">
        <v>52831063.01</v>
      </c>
      <c r="G33" s="17">
        <f t="shared" si="0"/>
        <v>67995060.36000001</v>
      </c>
    </row>
    <row r="34" spans="1:7" ht="18.75" customHeight="1">
      <c r="A34" s="12" t="s">
        <v>15</v>
      </c>
      <c r="B34" s="13">
        <v>9535143</v>
      </c>
      <c r="C34" s="14">
        <v>600000</v>
      </c>
      <c r="D34" s="15">
        <f t="shared" si="1"/>
        <v>10135143</v>
      </c>
      <c r="E34" s="16">
        <v>15542345.55</v>
      </c>
      <c r="F34" s="16">
        <v>15417504.61</v>
      </c>
      <c r="G34" s="17">
        <f t="shared" si="0"/>
        <v>-5407202.550000001</v>
      </c>
    </row>
    <row r="35" spans="1:7" ht="15" customHeight="1">
      <c r="A35" s="18" t="s">
        <v>16</v>
      </c>
      <c r="B35" s="19">
        <f>+B36</f>
        <v>59919877.09</v>
      </c>
      <c r="C35" s="19">
        <f>+C36</f>
        <v>4995016.22</v>
      </c>
      <c r="D35" s="20">
        <f>+D36</f>
        <v>64914893.31</v>
      </c>
      <c r="E35" s="20">
        <f>+E36</f>
        <v>39642021.51</v>
      </c>
      <c r="F35" s="20">
        <f>+F36</f>
        <v>38164647.08</v>
      </c>
      <c r="G35" s="21">
        <f t="shared" si="0"/>
        <v>25272871.800000004</v>
      </c>
    </row>
    <row r="36" spans="1:7" ht="16.5" customHeight="1">
      <c r="A36" s="12" t="s">
        <v>17</v>
      </c>
      <c r="B36" s="13">
        <v>59919877.09</v>
      </c>
      <c r="C36" s="14">
        <v>4995016.22</v>
      </c>
      <c r="D36" s="15">
        <f t="shared" si="1"/>
        <v>64914893.31</v>
      </c>
      <c r="E36" s="16">
        <v>39642021.51</v>
      </c>
      <c r="F36" s="16">
        <v>38164647.08</v>
      </c>
      <c r="G36" s="17">
        <f t="shared" si="0"/>
        <v>25272871.800000004</v>
      </c>
    </row>
    <row r="37" spans="1:7" ht="15" customHeight="1">
      <c r="A37" s="18" t="s">
        <v>18</v>
      </c>
      <c r="B37" s="19">
        <f>+B38</f>
        <v>1100913.33</v>
      </c>
      <c r="C37" s="19">
        <f>+C38</f>
        <v>0</v>
      </c>
      <c r="D37" s="20">
        <f>+D38</f>
        <v>1100913.33</v>
      </c>
      <c r="E37" s="20">
        <f>+E38</f>
        <v>435334.04</v>
      </c>
      <c r="F37" s="20">
        <f>+F38</f>
        <v>432945.15</v>
      </c>
      <c r="G37" s="21">
        <f t="shared" si="0"/>
        <v>665579.29</v>
      </c>
    </row>
    <row r="38" spans="1:7" ht="12.75">
      <c r="A38" s="12" t="s">
        <v>19</v>
      </c>
      <c r="B38" s="13">
        <v>1100913.33</v>
      </c>
      <c r="C38" s="14">
        <v>0</v>
      </c>
      <c r="D38" s="15">
        <f t="shared" si="1"/>
        <v>1100913.33</v>
      </c>
      <c r="E38" s="23">
        <v>435334.04</v>
      </c>
      <c r="F38" s="23">
        <v>432945.15</v>
      </c>
      <c r="G38" s="24">
        <f t="shared" si="0"/>
        <v>665579.29</v>
      </c>
    </row>
    <row r="39" spans="1:7" ht="20.25" customHeight="1" thickBot="1">
      <c r="A39" s="25" t="s">
        <v>29</v>
      </c>
      <c r="B39" s="26">
        <f>+B20+B23+B28+B32+B35+B37</f>
        <v>615135147.8900001</v>
      </c>
      <c r="C39" s="26">
        <f>+C20+C23+C28+C32+C35+C37</f>
        <v>17326825.269999996</v>
      </c>
      <c r="D39" s="27">
        <f>+D37+D35+D32+D28+D23+D20</f>
        <v>632461973.16</v>
      </c>
      <c r="E39" s="27">
        <f>+E37+E35+E32+E28+E23+E20</f>
        <v>289542280.29999995</v>
      </c>
      <c r="F39" s="27">
        <f>+F37+F35+F32+F28+F23+F20</f>
        <v>273899045.9</v>
      </c>
      <c r="G39" s="28">
        <f>+G37+G35+G32+G28+G23+G20</f>
        <v>342919692.86</v>
      </c>
    </row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724409448818898" right="0" top="0" bottom="0" header="0" footer="0"/>
  <pageSetup fitToHeight="0" fitToWidth="0" horizontalDpi="600" verticalDpi="600" orientation="portrait" scale="73" r:id="rId2"/>
  <ignoredErrors>
    <ignoredError sqref="D37 D23:D32 D33:D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2021-07-27T16:00:20Z</cp:lastPrinted>
  <dcterms:created xsi:type="dcterms:W3CDTF">2020-04-26T02:57:03Z</dcterms:created>
  <dcterms:modified xsi:type="dcterms:W3CDTF">2021-07-27T16:12:22Z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