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4to trimestre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7" i="1" l="1"/>
  <c r="E16" i="1"/>
  <c r="F88" i="1" l="1"/>
  <c r="E88" i="1"/>
  <c r="D88" i="1"/>
  <c r="E86" i="1"/>
  <c r="E84" i="1"/>
  <c r="D84" i="1"/>
  <c r="F83" i="1"/>
  <c r="E83" i="1"/>
  <c r="E82" i="1" s="1"/>
  <c r="D83" i="1"/>
  <c r="F72" i="1"/>
  <c r="E72" i="1"/>
  <c r="D72" i="1"/>
  <c r="E70" i="1"/>
  <c r="E68" i="1"/>
  <c r="D68" i="1"/>
  <c r="D66" i="1" s="1"/>
  <c r="F67" i="1"/>
  <c r="E67" i="1"/>
  <c r="D67" i="1"/>
  <c r="E66" i="1"/>
  <c r="F45" i="1"/>
  <c r="F84" i="1" s="1"/>
  <c r="F82" i="1" s="1"/>
  <c r="F44" i="1"/>
  <c r="F68" i="1" s="1"/>
  <c r="E43" i="1"/>
  <c r="D43" i="1"/>
  <c r="F40" i="1"/>
  <c r="E40" i="1"/>
  <c r="E47" i="1" s="1"/>
  <c r="E13" i="1" s="1"/>
  <c r="D40" i="1"/>
  <c r="F32" i="1"/>
  <c r="F31" i="1"/>
  <c r="E30" i="1"/>
  <c r="D30" i="1"/>
  <c r="F19" i="1"/>
  <c r="E19" i="1"/>
  <c r="D19" i="1"/>
  <c r="D17" i="1"/>
  <c r="D86" i="1" s="1"/>
  <c r="F16" i="1"/>
  <c r="F70" i="1" s="1"/>
  <c r="D16" i="1"/>
  <c r="D70" i="1" s="1"/>
  <c r="E15" i="1"/>
  <c r="F12" i="1"/>
  <c r="F81" i="1" s="1"/>
  <c r="E81" i="1"/>
  <c r="D12" i="1"/>
  <c r="D81" i="1" s="1"/>
  <c r="F11" i="1"/>
  <c r="F65" i="1" s="1"/>
  <c r="E11" i="1"/>
  <c r="E65" i="1" s="1"/>
  <c r="E74" i="1" s="1"/>
  <c r="E75" i="1" s="1"/>
  <c r="D11" i="1"/>
  <c r="D65" i="1" s="1"/>
  <c r="D74" i="1" s="1"/>
  <c r="D75" i="1" s="1"/>
  <c r="D15" i="1" l="1"/>
  <c r="F17" i="1"/>
  <c r="F86" i="1" s="1"/>
  <c r="F90" i="1" s="1"/>
  <c r="F91" i="1" s="1"/>
  <c r="F66" i="1"/>
  <c r="F74" i="1" s="1"/>
  <c r="F75" i="1" s="1"/>
  <c r="D47" i="1"/>
  <c r="D13" i="1" s="1"/>
  <c r="E90" i="1"/>
  <c r="E91" i="1" s="1"/>
  <c r="D82" i="1"/>
  <c r="D90" i="1" s="1"/>
  <c r="D91" i="1" s="1"/>
  <c r="F30" i="1"/>
  <c r="E10" i="1"/>
  <c r="E23" i="1" s="1"/>
  <c r="E24" i="1" s="1"/>
  <c r="E25" i="1" s="1"/>
  <c r="E34" i="1" s="1"/>
  <c r="D10" i="1"/>
  <c r="D23" i="1" s="1"/>
  <c r="D24" i="1" s="1"/>
  <c r="D25" i="1" s="1"/>
  <c r="D34" i="1" s="1"/>
  <c r="F15" i="1"/>
  <c r="F43" i="1"/>
  <c r="F47" i="1" s="1"/>
  <c r="F13" i="1" s="1"/>
  <c r="F10" i="1" s="1"/>
  <c r="F23" i="1" l="1"/>
  <c r="F24" i="1" s="1"/>
  <c r="F25" i="1" s="1"/>
  <c r="F34" i="1" s="1"/>
</calcChain>
</file>

<file path=xl/comments1.xml><?xml version="1.0" encoding="utf-8"?>
<comments xmlns="http://schemas.openxmlformats.org/spreadsheetml/2006/main">
  <authors>
    <author>CuentaPublica</author>
    <author>Alma Nidia Gonzalez Lopez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Estado Analitico de Ingresos Detallado LDF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Estado Analitico de Ingresos Detallado LDF
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<sst xmlns="http://schemas.openxmlformats.org/spreadsheetml/2006/main" count="76" uniqueCount="51">
  <si>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</si>
  <si>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</si>
  <si>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Del 1 de enero al 31 de diciembre de 2020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</si>
  <si>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</si>
  <si>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</si>
  <si>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</si>
  <si>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</si>
  <si>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</si>
  <si>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</si>
  <si>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</si>
  <si>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</si>
  <si>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</si>
  <si>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</si>
  <si>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</si>
  <si>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</si>
  <si>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</si>
  <si>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</si>
  <si>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</si>
  <si>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</si>
  <si>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</si>
  <si>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</si>
  <si>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</si>
  <si>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</si>
  <si>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</si>
  <si>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</si>
  <si>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</si>
  <si>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</si>
  <si>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</si>
  <si>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</si>
  <si>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</si>
  <si>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</si>
  <si>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</si>
  <si>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</si>
  <si>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</si>
  <si>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</si>
  <si>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</si>
  <si>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</si>
  <si>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</si>
  <si>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</si>
  <si>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</si>
  <si>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</si>
  <si>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</si>
  <si>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</si>
  <si>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</si>
  <si>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</si>
  <si>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C. Hilda Araceli Brown Figueredo</t>
  </si>
  <si>
    <t>L.A.E. Manuel Zermeño Chavez</t>
  </si>
  <si>
    <t xml:space="preserve">           Presidente Municipal</t>
  </si>
  <si>
    <t>Tesorero Municipal</t>
  </si>
  <si>
    <t>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</si>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</sst>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4" fillId="4" borderId="5" xfId="1" applyFont="1" applyFill="1" applyBorder="1" applyAlignment="1">
      <alignment vertical="center" wrapText="1"/>
    </xf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4" fillId="5" borderId="5" xfId="1" applyFont="1" applyFill="1" applyBorder="1" applyAlignment="1">
      <alignment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5" borderId="5" xfId="1" applyFont="1" applyFill="1" applyBorder="1" applyAlignment="1">
      <alignment vertical="center"/>
    </xf>
    <xf numFmtId="44" fontId="4" fillId="6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3">
          <cell r="E43">
            <v>460115046.05000001</v>
          </cell>
          <cell r="H43">
            <v>516890594.48000002</v>
          </cell>
          <cell r="I43">
            <v>516890594.48000002</v>
          </cell>
        </row>
        <row r="67">
          <cell r="E67">
            <v>106194012.99000001</v>
          </cell>
          <cell r="H67">
            <v>115244308</v>
          </cell>
          <cell r="I67">
            <v>115244308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04"/>
  <sheetViews>
    <sheetView tabSelected="1" topLeftCell="A4" workbookViewId="0">
      <selection activeCell="E17" sqref="E17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48.5703125" style="1" customWidth="1"/>
    <col min="4" max="4" width="13" style="1" bestFit="1" customWidth="1"/>
    <col min="5" max="5" width="13.28515625" style="1" bestFit="1" customWidth="1"/>
    <col min="6" max="6" width="13.140625" style="1" bestFit="1" customWidth="1"/>
    <col min="7" max="16384" width="11.42578125" style="1"/>
  </cols>
  <sheetData>
    <row r="1" spans="2:6" ht="12.75" customHeight="1" thickBot="1" x14ac:dyDescent="0.25"/>
    <row r="2" spans="2:6" ht="12.75" customHeight="1" x14ac:dyDescent="0.2">
      <c r="B2" s="40" t="s">
        <v>0</v>
      </c>
      <c r="C2" s="41"/>
      <c r="D2" s="41"/>
      <c r="E2" s="41"/>
      <c r="F2" s="42"/>
    </row>
    <row r="3" spans="2:6" ht="12.75" customHeight="1" x14ac:dyDescent="0.2">
      <c r="B3" s="43" t="s">
        <v>1</v>
      </c>
      <c r="C3" s="44"/>
      <c r="D3" s="44"/>
      <c r="E3" s="44"/>
      <c r="F3" s="45"/>
    </row>
    <row r="4" spans="2:6" ht="12.75" customHeight="1" x14ac:dyDescent="0.2">
      <c r="B4" s="43" t="s">
        <v>2</v>
      </c>
      <c r="C4" s="44"/>
      <c r="D4" s="44"/>
      <c r="E4" s="44"/>
      <c r="F4" s="45"/>
    </row>
    <row r="5" spans="2:6" ht="12.75" customHeight="1" thickBot="1" x14ac:dyDescent="0.25">
      <c r="B5" s="46" t="s">
        <v>3</v>
      </c>
      <c r="C5" s="47"/>
      <c r="D5" s="47"/>
      <c r="E5" s="47"/>
      <c r="F5" s="48"/>
    </row>
    <row r="6" spans="2:6" ht="12.75" customHeight="1" thickBot="1" x14ac:dyDescent="0.25">
      <c r="B6" s="2"/>
    </row>
    <row r="7" spans="2:6" ht="12.75" customHeight="1" x14ac:dyDescent="0.2">
      <c r="B7" s="49" t="s">
        <v>4</v>
      </c>
      <c r="C7" s="50"/>
      <c r="D7" s="3" t="s">
        <v>5</v>
      </c>
      <c r="E7" s="53" t="s">
        <v>6</v>
      </c>
      <c r="F7" s="3" t="s">
        <v>7</v>
      </c>
    </row>
    <row r="8" spans="2:6" ht="12.75" customHeight="1" thickBot="1" x14ac:dyDescent="0.25">
      <c r="B8" s="51"/>
      <c r="C8" s="52"/>
      <c r="D8" s="4" t="s">
        <v>8</v>
      </c>
      <c r="E8" s="54"/>
      <c r="F8" s="4" t="s">
        <v>9</v>
      </c>
    </row>
    <row r="9" spans="2:6" ht="12.75" customHeight="1" x14ac:dyDescent="0.2">
      <c r="B9" s="5"/>
      <c r="C9" s="6"/>
      <c r="D9" s="6"/>
      <c r="E9" s="6"/>
      <c r="F9" s="6"/>
    </row>
    <row r="10" spans="2:6" ht="12.75" customHeight="1" x14ac:dyDescent="0.2">
      <c r="B10" s="5"/>
      <c r="C10" s="7" t="s">
        <v>10</v>
      </c>
      <c r="D10" s="8">
        <f>SUM(D11:D13)</f>
        <v>553774809.07999992</v>
      </c>
      <c r="E10" s="8">
        <f>SUM(E11:E13)</f>
        <v>619600652.51999998</v>
      </c>
      <c r="F10" s="8">
        <f>SUM(F11:F13)</f>
        <v>619600652.51999998</v>
      </c>
    </row>
    <row r="11" spans="2:6" ht="12.75" customHeight="1" x14ac:dyDescent="0.2">
      <c r="B11" s="5"/>
      <c r="C11" s="9" t="s">
        <v>11</v>
      </c>
      <c r="D11" s="10">
        <f>+'[1]EAI-LDF (4)'!E43</f>
        <v>460115046.05000001</v>
      </c>
      <c r="E11" s="10">
        <f>+'[1]EAI-LDF (4)'!H43</f>
        <v>516890594.48000002</v>
      </c>
      <c r="F11" s="10">
        <f>+'[1]EAI-LDF (4)'!I43</f>
        <v>516890594.48000002</v>
      </c>
    </row>
    <row r="12" spans="2:6" ht="12.75" customHeight="1" x14ac:dyDescent="0.2">
      <c r="B12" s="5"/>
      <c r="C12" s="9" t="s">
        <v>12</v>
      </c>
      <c r="D12" s="10">
        <f>+'[1]EAI-LDF (4)'!E67</f>
        <v>106194012.99000001</v>
      </c>
      <c r="E12" s="10">
        <f>+'[1]EAI-LDF (4)'!H67</f>
        <v>115244308</v>
      </c>
      <c r="F12" s="10">
        <f>+'[1]EAI-LDF (4)'!I67</f>
        <v>115244308</v>
      </c>
    </row>
    <row r="13" spans="2:6" ht="12.75" customHeight="1" x14ac:dyDescent="0.2">
      <c r="B13" s="5"/>
      <c r="C13" s="9" t="s">
        <v>13</v>
      </c>
      <c r="D13" s="10">
        <f>+D47</f>
        <v>-12534249.959999999</v>
      </c>
      <c r="E13" s="10">
        <f>+E47</f>
        <v>-12534249.959999999</v>
      </c>
      <c r="F13" s="10">
        <f>+F47</f>
        <v>-12534249.959999999</v>
      </c>
    </row>
    <row r="14" spans="2:6" ht="12.75" customHeight="1" x14ac:dyDescent="0.2">
      <c r="B14" s="5"/>
      <c r="C14" s="6"/>
      <c r="D14" s="11"/>
      <c r="E14" s="11"/>
      <c r="F14" s="11"/>
    </row>
    <row r="15" spans="2:6" ht="12.75" customHeight="1" x14ac:dyDescent="0.2">
      <c r="B15" s="12"/>
      <c r="C15" s="7" t="s">
        <v>14</v>
      </c>
      <c r="D15" s="8">
        <f>SUM(D16:D17)</f>
        <v>553774809.03999996</v>
      </c>
      <c r="E15" s="8">
        <f>SUM(E16:E17)</f>
        <v>619892097.65999997</v>
      </c>
      <c r="F15" s="8">
        <f>SUM(F16:F17)</f>
        <v>589485347.94000006</v>
      </c>
    </row>
    <row r="16" spans="2:6" ht="12.75" customHeight="1" x14ac:dyDescent="0.2">
      <c r="B16" s="5"/>
      <c r="C16" s="9" t="s">
        <v>15</v>
      </c>
      <c r="D16" s="10">
        <f>508785468.62-1007238.11</f>
        <v>507778230.50999999</v>
      </c>
      <c r="E16" s="13">
        <f>517620358.65-E44</f>
        <v>516613120.53999996</v>
      </c>
      <c r="F16" s="13">
        <f>492096166-F44</f>
        <v>491088927.88999999</v>
      </c>
    </row>
    <row r="17" spans="2:6" ht="12.75" customHeight="1" x14ac:dyDescent="0.2">
      <c r="B17" s="5"/>
      <c r="C17" s="9" t="s">
        <v>16</v>
      </c>
      <c r="D17" s="10">
        <f>57523590.38-11527011.85</f>
        <v>45996578.530000001</v>
      </c>
      <c r="E17" s="13">
        <f>114805988.97-E45</f>
        <v>103278977.12</v>
      </c>
      <c r="F17" s="13">
        <f>109923431.9-F45</f>
        <v>98396420.050000012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17</v>
      </c>
      <c r="D19" s="14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18</v>
      </c>
      <c r="D20" s="10"/>
      <c r="E20" s="10"/>
      <c r="F20" s="10"/>
    </row>
    <row r="21" spans="2:6" ht="12.75" customHeight="1" x14ac:dyDescent="0.2">
      <c r="B21" s="5"/>
      <c r="C21" s="9" t="s">
        <v>19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20</v>
      </c>
      <c r="D23" s="8">
        <f>+D10-D15+D19</f>
        <v>3.9999961853027344E-2</v>
      </c>
      <c r="E23" s="8">
        <f>+E10-E15+E19</f>
        <v>-291445.13999998569</v>
      </c>
      <c r="F23" s="8">
        <f>+F10-F15+F19</f>
        <v>30115304.579999924</v>
      </c>
    </row>
    <row r="24" spans="2:6" ht="12.75" customHeight="1" x14ac:dyDescent="0.2">
      <c r="B24" s="5"/>
      <c r="C24" s="7" t="s">
        <v>21</v>
      </c>
      <c r="D24" s="8">
        <f>+D23-D13</f>
        <v>12534249.999999961</v>
      </c>
      <c r="E24" s="8">
        <f>+E23-E13</f>
        <v>12242804.820000013</v>
      </c>
      <c r="F24" s="8">
        <f>+F23-F13</f>
        <v>42649554.539999925</v>
      </c>
    </row>
    <row r="25" spans="2:6" ht="16.5" customHeight="1" x14ac:dyDescent="0.2">
      <c r="B25" s="5"/>
      <c r="C25" s="7" t="s">
        <v>22</v>
      </c>
      <c r="D25" s="8">
        <f>+D24-D19</f>
        <v>12534249.999999961</v>
      </c>
      <c r="E25" s="8">
        <f>+E24-E19</f>
        <v>12242804.820000013</v>
      </c>
      <c r="F25" s="8">
        <f>+F24-F19</f>
        <v>42649554.539999925</v>
      </c>
    </row>
    <row r="26" spans="2:6" ht="12.75" customHeight="1" thickBot="1" x14ac:dyDescent="0.25">
      <c r="B26" s="15"/>
      <c r="C26" s="16"/>
      <c r="D26" s="17"/>
      <c r="E26" s="17"/>
      <c r="F26" s="17"/>
    </row>
    <row r="27" spans="2:6" ht="12.75" customHeight="1" thickBot="1" x14ac:dyDescent="0.3">
      <c r="B27" s="2"/>
      <c r="D27" s="18"/>
      <c r="E27" s="18"/>
      <c r="F27" s="18"/>
    </row>
    <row r="28" spans="2:6" ht="13.5" thickBot="1" x14ac:dyDescent="0.25">
      <c r="B28" s="55" t="s">
        <v>23</v>
      </c>
      <c r="C28" s="56"/>
      <c r="D28" s="19" t="s">
        <v>8</v>
      </c>
      <c r="E28" s="19" t="s">
        <v>6</v>
      </c>
      <c r="F28" s="19" t="s">
        <v>24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25</v>
      </c>
      <c r="D30" s="8">
        <f>SUM(D31:D32)</f>
        <v>15975060.25</v>
      </c>
      <c r="E30" s="8">
        <f>SUM(E31:E32)</f>
        <v>15975060.25</v>
      </c>
      <c r="F30" s="8">
        <f>SUM(F31:F32)</f>
        <v>15975060.25</v>
      </c>
    </row>
    <row r="31" spans="2:6" ht="12.75" customHeight="1" x14ac:dyDescent="0.2">
      <c r="B31" s="5"/>
      <c r="C31" s="9" t="s">
        <v>26</v>
      </c>
      <c r="D31" s="11">
        <v>1391872.07</v>
      </c>
      <c r="E31" s="20">
        <v>1391872.07</v>
      </c>
      <c r="F31" s="20">
        <f>+E31</f>
        <v>1391872.07</v>
      </c>
    </row>
    <row r="32" spans="2:6" ht="12.75" customHeight="1" x14ac:dyDescent="0.2">
      <c r="B32" s="5"/>
      <c r="C32" s="9" t="s">
        <v>27</v>
      </c>
      <c r="D32" s="11">
        <v>14583188.18</v>
      </c>
      <c r="E32" s="20">
        <v>14583188.18</v>
      </c>
      <c r="F32" s="20">
        <f>++E32</f>
        <v>14583188.18</v>
      </c>
    </row>
    <row r="33" spans="2:6" ht="12.75" customHeight="1" x14ac:dyDescent="0.2">
      <c r="B33" s="5"/>
      <c r="C33" s="6"/>
      <c r="D33" s="11"/>
      <c r="E33" s="11"/>
      <c r="F33" s="11"/>
    </row>
    <row r="34" spans="2:6" ht="12.75" customHeight="1" x14ac:dyDescent="0.2">
      <c r="B34" s="12"/>
      <c r="C34" s="7" t="s">
        <v>28</v>
      </c>
      <c r="D34" s="8">
        <f>+D25+D30</f>
        <v>28509310.249999963</v>
      </c>
      <c r="E34" s="8">
        <f>+E25+E30</f>
        <v>28217865.070000015</v>
      </c>
      <c r="F34" s="8">
        <f>+F25+F30</f>
        <v>58624614.789999925</v>
      </c>
    </row>
    <row r="35" spans="2:6" ht="12.75" customHeight="1" thickBot="1" x14ac:dyDescent="0.25">
      <c r="B35" s="15"/>
      <c r="C35" s="16"/>
      <c r="D35" s="17"/>
      <c r="E35" s="17"/>
      <c r="F35" s="17"/>
    </row>
    <row r="36" spans="2:6" ht="12.75" customHeight="1" thickBot="1" x14ac:dyDescent="0.3">
      <c r="B36" s="2"/>
      <c r="D36" s="18"/>
      <c r="E36" s="18"/>
      <c r="F36" s="18"/>
    </row>
    <row r="37" spans="2:6" ht="12.75" customHeight="1" x14ac:dyDescent="0.2">
      <c r="B37" s="49" t="s">
        <v>23</v>
      </c>
      <c r="C37" s="50"/>
      <c r="D37" s="57" t="s">
        <v>29</v>
      </c>
      <c r="E37" s="57" t="s">
        <v>6</v>
      </c>
      <c r="F37" s="21" t="s">
        <v>7</v>
      </c>
    </row>
    <row r="38" spans="2:6" ht="12.75" customHeight="1" thickBot="1" x14ac:dyDescent="0.25">
      <c r="B38" s="51"/>
      <c r="C38" s="52"/>
      <c r="D38" s="58"/>
      <c r="E38" s="58"/>
      <c r="F38" s="22" t="s">
        <v>24</v>
      </c>
    </row>
    <row r="39" spans="2:6" ht="12.75" customHeight="1" x14ac:dyDescent="0.2">
      <c r="B39" s="23"/>
      <c r="C39" s="24"/>
      <c r="D39" s="25"/>
      <c r="E39" s="25"/>
      <c r="F39" s="25"/>
    </row>
    <row r="40" spans="2:6" ht="12.75" customHeight="1" x14ac:dyDescent="0.2">
      <c r="B40" s="26"/>
      <c r="C40" s="27" t="s">
        <v>30</v>
      </c>
      <c r="D40" s="28">
        <f>SUM(D41:D42)</f>
        <v>0</v>
      </c>
      <c r="E40" s="28">
        <f>SUM(E41:E42)</f>
        <v>0</v>
      </c>
      <c r="F40" s="28">
        <f>SUM(F41:F42)</f>
        <v>0</v>
      </c>
    </row>
    <row r="41" spans="2:6" ht="12.75" customHeight="1" x14ac:dyDescent="0.2">
      <c r="B41" s="23"/>
      <c r="C41" s="30" t="s">
        <v>31</v>
      </c>
      <c r="D41" s="25">
        <v>0</v>
      </c>
      <c r="E41" s="25">
        <v>0</v>
      </c>
      <c r="F41" s="25">
        <v>0</v>
      </c>
    </row>
    <row r="42" spans="2:6" ht="12.75" customHeight="1" x14ac:dyDescent="0.2">
      <c r="B42" s="23"/>
      <c r="C42" s="30" t="s">
        <v>32</v>
      </c>
      <c r="D42" s="25">
        <v>0</v>
      </c>
      <c r="E42" s="25">
        <v>0</v>
      </c>
      <c r="F42" s="25">
        <v>0</v>
      </c>
    </row>
    <row r="43" spans="2:6" ht="12.75" customHeight="1" x14ac:dyDescent="0.2">
      <c r="B43" s="26"/>
      <c r="C43" s="27" t="s">
        <v>33</v>
      </c>
      <c r="D43" s="28">
        <f>SUM(D44:D45)</f>
        <v>12534249.959999999</v>
      </c>
      <c r="E43" s="28">
        <f>SUM(E44:E45)</f>
        <v>12534249.959999999</v>
      </c>
      <c r="F43" s="28">
        <f>SUM(F44:F45)</f>
        <v>12534249.959999999</v>
      </c>
    </row>
    <row r="44" spans="2:6" ht="12.75" customHeight="1" x14ac:dyDescent="0.2">
      <c r="B44" s="23"/>
      <c r="C44" s="30" t="s">
        <v>34</v>
      </c>
      <c r="D44" s="25">
        <v>1007238.11</v>
      </c>
      <c r="E44" s="31">
        <v>1007238.11</v>
      </c>
      <c r="F44" s="31">
        <f>+E44</f>
        <v>1007238.11</v>
      </c>
    </row>
    <row r="45" spans="2:6" ht="12.75" customHeight="1" x14ac:dyDescent="0.2">
      <c r="B45" s="23"/>
      <c r="C45" s="30" t="s">
        <v>35</v>
      </c>
      <c r="D45" s="25">
        <v>11527011.85</v>
      </c>
      <c r="E45" s="31">
        <v>11527011.85</v>
      </c>
      <c r="F45" s="31">
        <f>+E45</f>
        <v>11527011.85</v>
      </c>
    </row>
    <row r="46" spans="2:6" ht="12.75" customHeight="1" x14ac:dyDescent="0.2">
      <c r="B46" s="23"/>
      <c r="C46" s="24"/>
      <c r="D46" s="25"/>
      <c r="E46" s="25"/>
      <c r="F46" s="25"/>
    </row>
    <row r="47" spans="2:6" ht="12.75" customHeight="1" x14ac:dyDescent="0.2">
      <c r="B47" s="59"/>
      <c r="C47" s="61" t="s">
        <v>36</v>
      </c>
      <c r="D47" s="63">
        <f>+D40-D43</f>
        <v>-12534249.959999999</v>
      </c>
      <c r="E47" s="63">
        <f>+E40-E43</f>
        <v>-12534249.959999999</v>
      </c>
      <c r="F47" s="63">
        <f>+F40-F43</f>
        <v>-12534249.959999999</v>
      </c>
    </row>
    <row r="48" spans="2:6" ht="12.75" customHeight="1" thickBot="1" x14ac:dyDescent="0.25">
      <c r="B48" s="60"/>
      <c r="C48" s="62"/>
      <c r="D48" s="64"/>
      <c r="E48" s="64"/>
      <c r="F48" s="64"/>
    </row>
    <row r="49" spans="2:6" ht="12.75" customHeight="1" x14ac:dyDescent="0.25">
      <c r="B49" s="2"/>
      <c r="D49" s="18"/>
      <c r="E49" s="18"/>
      <c r="F49" s="18"/>
    </row>
    <row r="50" spans="2:6" ht="12.75" customHeight="1" x14ac:dyDescent="0.25">
      <c r="B50" s="2"/>
      <c r="D50" s="18"/>
      <c r="E50" s="18"/>
      <c r="F50" s="18"/>
    </row>
    <row r="51" spans="2:6" ht="12.75" customHeight="1" x14ac:dyDescent="0.25">
      <c r="B51" s="2"/>
      <c r="D51" s="18"/>
      <c r="E51" s="18"/>
      <c r="F51" s="18"/>
    </row>
    <row r="52" spans="2:6" ht="12.75" customHeight="1" x14ac:dyDescent="0.25">
      <c r="B52" s="2"/>
      <c r="D52" s="18"/>
      <c r="E52" s="18"/>
      <c r="F52" s="18"/>
    </row>
    <row r="53" spans="2:6" ht="12.75" customHeight="1" x14ac:dyDescent="0.25">
      <c r="B53" s="2"/>
      <c r="D53" s="18"/>
      <c r="E53" s="18"/>
      <c r="F53" s="18"/>
    </row>
    <row r="54" spans="2:6" ht="12.75" customHeight="1" x14ac:dyDescent="0.25">
      <c r="B54" s="2"/>
      <c r="D54" s="18"/>
      <c r="E54" s="18"/>
      <c r="F54" s="18"/>
    </row>
    <row r="55" spans="2:6" ht="12.75" customHeight="1" x14ac:dyDescent="0.25">
      <c r="B55" s="2"/>
      <c r="D55" s="18"/>
      <c r="E55" s="18"/>
      <c r="F55" s="18"/>
    </row>
    <row r="56" spans="2:6" ht="12.75" customHeight="1" x14ac:dyDescent="0.25">
      <c r="B56" s="2"/>
      <c r="D56" s="18"/>
      <c r="E56" s="18"/>
      <c r="F56" s="18"/>
    </row>
    <row r="57" spans="2:6" ht="12.75" customHeight="1" x14ac:dyDescent="0.25">
      <c r="B57" s="2"/>
      <c r="D57" s="18"/>
      <c r="E57" s="18"/>
      <c r="F57" s="18"/>
    </row>
    <row r="58" spans="2:6" ht="12.75" customHeight="1" x14ac:dyDescent="0.25">
      <c r="B58" s="2"/>
      <c r="D58" s="18"/>
      <c r="E58" s="18"/>
      <c r="F58" s="18"/>
    </row>
    <row r="59" spans="2:6" ht="12.75" customHeight="1" x14ac:dyDescent="0.25">
      <c r="B59" s="2"/>
      <c r="D59" s="18"/>
      <c r="E59" s="18"/>
      <c r="F59" s="18"/>
    </row>
    <row r="60" spans="2:6" ht="12.75" customHeight="1" x14ac:dyDescent="0.25">
      <c r="B60" s="2"/>
      <c r="D60" s="18"/>
      <c r="E60" s="18"/>
      <c r="F60" s="18"/>
    </row>
    <row r="61" spans="2:6" ht="12.75" customHeight="1" thickBot="1" x14ac:dyDescent="0.3">
      <c r="B61" s="2"/>
      <c r="D61" s="18"/>
      <c r="E61" s="18"/>
      <c r="F61" s="18"/>
    </row>
    <row r="62" spans="2:6" ht="12.75" customHeight="1" x14ac:dyDescent="0.2">
      <c r="B62" s="49" t="s">
        <v>23</v>
      </c>
      <c r="C62" s="50"/>
      <c r="D62" s="21" t="s">
        <v>5</v>
      </c>
      <c r="E62" s="57" t="s">
        <v>6</v>
      </c>
      <c r="F62" s="21" t="s">
        <v>7</v>
      </c>
    </row>
    <row r="63" spans="2:6" ht="12.75" customHeight="1" thickBot="1" x14ac:dyDescent="0.25">
      <c r="B63" s="51"/>
      <c r="C63" s="52"/>
      <c r="D63" s="22" t="s">
        <v>8</v>
      </c>
      <c r="E63" s="58"/>
      <c r="F63" s="22" t="s">
        <v>24</v>
      </c>
    </row>
    <row r="64" spans="2:6" ht="12.75" customHeight="1" x14ac:dyDescent="0.2">
      <c r="B64" s="65"/>
      <c r="C64" s="66"/>
      <c r="D64" s="25"/>
      <c r="E64" s="25"/>
      <c r="F64" s="25"/>
    </row>
    <row r="65" spans="2:6" ht="12.75" customHeight="1" x14ac:dyDescent="0.2">
      <c r="B65" s="23"/>
      <c r="C65" s="24" t="s">
        <v>37</v>
      </c>
      <c r="D65" s="25">
        <f>+D11</f>
        <v>460115046.05000001</v>
      </c>
      <c r="E65" s="25">
        <f>+E11</f>
        <v>516890594.48000002</v>
      </c>
      <c r="F65" s="25">
        <f>+F11</f>
        <v>516890594.48000002</v>
      </c>
    </row>
    <row r="66" spans="2:6" ht="12.75" customHeight="1" x14ac:dyDescent="0.2">
      <c r="B66" s="23"/>
      <c r="C66" s="24" t="s">
        <v>38</v>
      </c>
      <c r="D66" s="25">
        <f>+D67-D68</f>
        <v>-1007238.11</v>
      </c>
      <c r="E66" s="25">
        <f>+E67-E68</f>
        <v>-1007238.11</v>
      </c>
      <c r="F66" s="25">
        <f>+F67-F68</f>
        <v>-1007238.11</v>
      </c>
    </row>
    <row r="67" spans="2:6" ht="12.75" customHeight="1" x14ac:dyDescent="0.2">
      <c r="B67" s="23"/>
      <c r="C67" s="30" t="s">
        <v>31</v>
      </c>
      <c r="D67" s="25">
        <f>+D41</f>
        <v>0</v>
      </c>
      <c r="E67" s="25">
        <f>+E41</f>
        <v>0</v>
      </c>
      <c r="F67" s="25">
        <f>+F41</f>
        <v>0</v>
      </c>
    </row>
    <row r="68" spans="2:6" ht="12.75" customHeight="1" x14ac:dyDescent="0.2">
      <c r="B68" s="23"/>
      <c r="C68" s="30" t="s">
        <v>34</v>
      </c>
      <c r="D68" s="25">
        <f>+D44</f>
        <v>1007238.11</v>
      </c>
      <c r="E68" s="25">
        <f>+E44</f>
        <v>1007238.11</v>
      </c>
      <c r="F68" s="25">
        <f>+F44</f>
        <v>1007238.11</v>
      </c>
    </row>
    <row r="69" spans="2:6" ht="12.75" customHeight="1" x14ac:dyDescent="0.2">
      <c r="B69" s="23"/>
      <c r="C69" s="24"/>
      <c r="D69" s="25"/>
      <c r="E69" s="25"/>
      <c r="F69" s="25"/>
    </row>
    <row r="70" spans="2:6" ht="12.75" customHeight="1" x14ac:dyDescent="0.2">
      <c r="B70" s="23"/>
      <c r="C70" s="24" t="s">
        <v>15</v>
      </c>
      <c r="D70" s="25">
        <f>+D16</f>
        <v>507778230.50999999</v>
      </c>
      <c r="E70" s="25">
        <f>+E16</f>
        <v>516613120.53999996</v>
      </c>
      <c r="F70" s="25">
        <f>+F16</f>
        <v>491088927.88999999</v>
      </c>
    </row>
    <row r="71" spans="2:6" ht="12.75" customHeight="1" x14ac:dyDescent="0.2">
      <c r="B71" s="23"/>
      <c r="C71" s="24"/>
      <c r="D71" s="25"/>
      <c r="E71" s="25"/>
      <c r="F71" s="25"/>
    </row>
    <row r="72" spans="2:6" ht="12.75" customHeight="1" x14ac:dyDescent="0.2">
      <c r="B72" s="23"/>
      <c r="C72" s="24" t="s">
        <v>18</v>
      </c>
      <c r="D72" s="32">
        <f>+D20</f>
        <v>0</v>
      </c>
      <c r="E72" s="25">
        <f>+E20</f>
        <v>0</v>
      </c>
      <c r="F72" s="25">
        <f>+F20</f>
        <v>0</v>
      </c>
    </row>
    <row r="73" spans="2:6" ht="12.75" customHeight="1" x14ac:dyDescent="0.2">
      <c r="B73" s="23"/>
      <c r="C73" s="24"/>
      <c r="D73" s="25"/>
      <c r="E73" s="25"/>
      <c r="F73" s="25"/>
    </row>
    <row r="74" spans="2:6" ht="12.75" customHeight="1" x14ac:dyDescent="0.2">
      <c r="B74" s="26"/>
      <c r="C74" s="27" t="s">
        <v>39</v>
      </c>
      <c r="D74" s="28">
        <f>+D65+D66-D70+D72</f>
        <v>-48670422.569999993</v>
      </c>
      <c r="E74" s="28">
        <f>+E65+E66-E70+E72</f>
        <v>-729764.16999995708</v>
      </c>
      <c r="F74" s="28">
        <f>+F65+F66-F70+F72</f>
        <v>24794428.480000019</v>
      </c>
    </row>
    <row r="75" spans="2:6" ht="12.75" customHeight="1" x14ac:dyDescent="0.2">
      <c r="B75" s="26"/>
      <c r="C75" s="27" t="s">
        <v>40</v>
      </c>
      <c r="D75" s="28">
        <f>+D74-D66</f>
        <v>-47663184.459999993</v>
      </c>
      <c r="E75" s="28">
        <f>+E74-E66</f>
        <v>277473.9400000429</v>
      </c>
      <c r="F75" s="28">
        <f>+F74-F66</f>
        <v>25801666.590000018</v>
      </c>
    </row>
    <row r="76" spans="2:6" ht="12.75" customHeight="1" thickBot="1" x14ac:dyDescent="0.25">
      <c r="B76" s="33"/>
      <c r="C76" s="34"/>
      <c r="D76" s="35"/>
      <c r="E76" s="35"/>
      <c r="F76" s="35"/>
    </row>
    <row r="77" spans="2:6" ht="12.75" customHeight="1" thickBot="1" x14ac:dyDescent="0.3">
      <c r="B77" s="2"/>
      <c r="D77" s="18"/>
      <c r="E77" s="18"/>
      <c r="F77" s="18"/>
    </row>
    <row r="78" spans="2:6" ht="12.75" customHeight="1" x14ac:dyDescent="0.2">
      <c r="B78" s="49" t="s">
        <v>23</v>
      </c>
      <c r="C78" s="50"/>
      <c r="D78" s="57" t="s">
        <v>29</v>
      </c>
      <c r="E78" s="57" t="s">
        <v>6</v>
      </c>
      <c r="F78" s="21" t="s">
        <v>7</v>
      </c>
    </row>
    <row r="79" spans="2:6" ht="12.75" customHeight="1" thickBot="1" x14ac:dyDescent="0.25">
      <c r="B79" s="51"/>
      <c r="C79" s="52"/>
      <c r="D79" s="58"/>
      <c r="E79" s="58"/>
      <c r="F79" s="22" t="s">
        <v>24</v>
      </c>
    </row>
    <row r="80" spans="2:6" ht="12.75" customHeight="1" x14ac:dyDescent="0.2">
      <c r="B80" s="65"/>
      <c r="C80" s="66"/>
      <c r="D80" s="25"/>
      <c r="E80" s="25"/>
      <c r="F80" s="25"/>
    </row>
    <row r="81" spans="2:6" ht="12.75" customHeight="1" x14ac:dyDescent="0.2">
      <c r="B81" s="23"/>
      <c r="C81" s="24" t="s">
        <v>12</v>
      </c>
      <c r="D81" s="25">
        <f>+D12</f>
        <v>106194012.99000001</v>
      </c>
      <c r="E81" s="25">
        <f>+E12</f>
        <v>115244308</v>
      </c>
      <c r="F81" s="25">
        <f>+F12</f>
        <v>115244308</v>
      </c>
    </row>
    <row r="82" spans="2:6" ht="12.75" customHeight="1" x14ac:dyDescent="0.2">
      <c r="B82" s="23"/>
      <c r="C82" s="24" t="s">
        <v>41</v>
      </c>
      <c r="D82" s="25">
        <f>+D83-D84</f>
        <v>-11527011.85</v>
      </c>
      <c r="E82" s="25">
        <f>+E83-E84</f>
        <v>-11527011.85</v>
      </c>
      <c r="F82" s="25">
        <f>+F83-F84</f>
        <v>-11527011.85</v>
      </c>
    </row>
    <row r="83" spans="2:6" ht="12.75" customHeight="1" x14ac:dyDescent="0.2">
      <c r="B83" s="23"/>
      <c r="C83" s="30" t="s">
        <v>32</v>
      </c>
      <c r="D83" s="25">
        <f>+D42</f>
        <v>0</v>
      </c>
      <c r="E83" s="25">
        <f>+E42</f>
        <v>0</v>
      </c>
      <c r="F83" s="25">
        <f>+F42</f>
        <v>0</v>
      </c>
    </row>
    <row r="84" spans="2:6" ht="12.75" customHeight="1" x14ac:dyDescent="0.2">
      <c r="B84" s="23"/>
      <c r="C84" s="30" t="s">
        <v>35</v>
      </c>
      <c r="D84" s="25">
        <f>+D45</f>
        <v>11527011.85</v>
      </c>
      <c r="E84" s="25">
        <f>+E45</f>
        <v>11527011.85</v>
      </c>
      <c r="F84" s="25">
        <f>+F45</f>
        <v>11527011.85</v>
      </c>
    </row>
    <row r="85" spans="2:6" ht="12.75" customHeight="1" x14ac:dyDescent="0.2">
      <c r="B85" s="23"/>
      <c r="C85" s="24"/>
      <c r="D85" s="25"/>
      <c r="E85" s="25"/>
      <c r="F85" s="25"/>
    </row>
    <row r="86" spans="2:6" ht="12.75" customHeight="1" x14ac:dyDescent="0.2">
      <c r="B86" s="23"/>
      <c r="C86" s="24" t="s">
        <v>42</v>
      </c>
      <c r="D86" s="25">
        <f>+D17</f>
        <v>45996578.530000001</v>
      </c>
      <c r="E86" s="25">
        <f>+E17</f>
        <v>103278977.12</v>
      </c>
      <c r="F86" s="25">
        <f>+F17</f>
        <v>98396420.050000012</v>
      </c>
    </row>
    <row r="87" spans="2:6" ht="12.75" customHeight="1" x14ac:dyDescent="0.2">
      <c r="B87" s="23"/>
      <c r="C87" s="24"/>
      <c r="D87" s="25"/>
      <c r="E87" s="25"/>
      <c r="F87" s="25"/>
    </row>
    <row r="88" spans="2:6" ht="12.75" customHeight="1" x14ac:dyDescent="0.2">
      <c r="B88" s="23"/>
      <c r="C88" s="24" t="s">
        <v>19</v>
      </c>
      <c r="D88" s="32">
        <f>+D21</f>
        <v>0</v>
      </c>
      <c r="E88" s="25">
        <f>+E21</f>
        <v>0</v>
      </c>
      <c r="F88" s="25">
        <f>+F21</f>
        <v>0</v>
      </c>
    </row>
    <row r="89" spans="2:6" ht="12.75" customHeight="1" x14ac:dyDescent="0.2">
      <c r="B89" s="23"/>
      <c r="C89" s="24"/>
      <c r="D89" s="25"/>
      <c r="E89" s="25"/>
      <c r="F89" s="25"/>
    </row>
    <row r="90" spans="2:6" ht="12.75" customHeight="1" x14ac:dyDescent="0.2">
      <c r="B90" s="26"/>
      <c r="C90" s="27" t="s">
        <v>43</v>
      </c>
      <c r="D90" s="28">
        <f>+D81+D82-D86+D88</f>
        <v>48670422.610000014</v>
      </c>
      <c r="E90" s="28">
        <f>+E81+E82-E86+E88</f>
        <v>438319.03000000119</v>
      </c>
      <c r="F90" s="28">
        <f>+F81+F82-F86+F88</f>
        <v>5320876.099999994</v>
      </c>
    </row>
    <row r="91" spans="2:6" ht="12.75" customHeight="1" x14ac:dyDescent="0.2">
      <c r="B91" s="59"/>
      <c r="C91" s="61" t="s">
        <v>44</v>
      </c>
      <c r="D91" s="63">
        <f>+D90-D82</f>
        <v>60197434.460000016</v>
      </c>
      <c r="E91" s="63">
        <f>+E90-E82</f>
        <v>11965330.880000001</v>
      </c>
      <c r="F91" s="63">
        <f>+F90-F82</f>
        <v>16847887.949999996</v>
      </c>
    </row>
    <row r="92" spans="2:6" ht="12.75" customHeight="1" thickBot="1" x14ac:dyDescent="0.25">
      <c r="B92" s="60"/>
      <c r="C92" s="62"/>
      <c r="D92" s="64"/>
      <c r="E92" s="64"/>
      <c r="F92" s="64"/>
    </row>
    <row r="93" spans="2:6" ht="12.75" customHeight="1" x14ac:dyDescent="0.25">
      <c r="D93" s="18"/>
      <c r="E93" s="18"/>
      <c r="F93" s="18"/>
    </row>
    <row r="94" spans="2:6" ht="12.75" customHeight="1" x14ac:dyDescent="0.25">
      <c r="D94" s="18"/>
      <c r="E94" s="18"/>
      <c r="F94" s="18"/>
    </row>
    <row r="95" spans="2:6" ht="12.75" customHeight="1" x14ac:dyDescent="0.25">
      <c r="D95" s="18"/>
      <c r="E95" s="18"/>
      <c r="F95" s="18"/>
    </row>
    <row r="96" spans="2:6" ht="12.75" customHeight="1" x14ac:dyDescent="0.25">
      <c r="D96" s="18"/>
      <c r="E96" s="18"/>
      <c r="F96" s="18"/>
    </row>
    <row r="97" spans="2:6" ht="12.75" customHeight="1" x14ac:dyDescent="0.25">
      <c r="D97" s="18"/>
      <c r="E97" s="18"/>
      <c r="F97" s="18"/>
    </row>
    <row r="98" spans="2:6" ht="12.75" customHeight="1" x14ac:dyDescent="0.25">
      <c r="B98" s="1" t="s">
        <v>49</v>
      </c>
      <c r="D98" s="18" t="s">
        <v>50</v>
      </c>
      <c r="E98" s="18"/>
      <c r="F98" s="18"/>
    </row>
    <row r="99" spans="2:6" ht="12.75" customHeight="1" x14ac:dyDescent="0.25">
      <c r="B99" s="29" t="s">
        <v>45</v>
      </c>
      <c r="C99" s="36"/>
      <c r="D99" s="38" t="s">
        <v>46</v>
      </c>
      <c r="E99" s="38"/>
      <c r="F99" s="38"/>
    </row>
    <row r="100" spans="2:6" ht="12.75" customHeight="1" x14ac:dyDescent="0.25">
      <c r="B100" s="1" t="s">
        <v>47</v>
      </c>
      <c r="C100" s="37"/>
      <c r="D100" s="39" t="s">
        <v>48</v>
      </c>
      <c r="E100" s="39"/>
      <c r="F100" s="39"/>
    </row>
    <row r="101" spans="2:6" ht="12.75" customHeight="1" x14ac:dyDescent="0.25">
      <c r="D101" s="18"/>
      <c r="E101" s="18"/>
      <c r="F101" s="18"/>
    </row>
    <row r="102" spans="2:6" ht="12.75" customHeight="1" x14ac:dyDescent="0.25">
      <c r="D102" s="18"/>
      <c r="E102" s="18"/>
      <c r="F102" s="18"/>
    </row>
    <row r="103" spans="2:6" ht="12.75" customHeight="1" x14ac:dyDescent="0.25">
      <c r="D103" s="18"/>
      <c r="E103" s="18"/>
      <c r="F103" s="18"/>
    </row>
    <row r="104" spans="2:6" ht="12.75" customHeight="1" x14ac:dyDescent="0.25">
      <c r="D104" s="18"/>
      <c r="E104" s="18"/>
      <c r="F104" s="18"/>
    </row>
  </sheetData>
  <mergeCells count="29">
    <mergeCell ref="D47:D48"/>
    <mergeCell ref="E47:E48"/>
    <mergeCell ref="F91:F92"/>
    <mergeCell ref="F47:F48"/>
    <mergeCell ref="B62:C63"/>
    <mergeCell ref="E62:E63"/>
    <mergeCell ref="B64:C64"/>
    <mergeCell ref="B78:C79"/>
    <mergeCell ref="D78:D79"/>
    <mergeCell ref="E78:E79"/>
    <mergeCell ref="B80:C80"/>
    <mergeCell ref="B91:B92"/>
    <mergeCell ref="C91:C92"/>
    <mergeCell ref="D91:D92"/>
    <mergeCell ref="E91:E92"/>
    <mergeCell ref="D99:F99"/>
    <mergeCell ref="D100:F100"/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</mergeCells>
  <pageMargins left="0.51181102362204722" right="0.51181102362204722" top="2.1259842519685042" bottom="0.74803149606299213" header="0.31496062992125984" footer="0.31496062992125984"/>
  <pageSetup paperSize="9" scale="85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2021-04-27T01:04:01Z</cp:lastPrinted>
  <dcterms:created xsi:type="dcterms:W3CDTF">2021-04-20T21:55:38Z</dcterms:created>
  <dcterms:modified xsi:type="dcterms:W3CDTF">2021-04-27T01:04:11Z</dcterms:modified>
</cp:coreProperties>
</file>