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'Sheet1'!$A$1:$G$134</definedName>
  </definedNames>
  <calcPr fullCalcOnLoad="1"/>
</workbook>
</file>

<file path=xl/sharedStrings.xml><?xml version="1.0" encoding="utf-8"?>
<sst xmlns="http://schemas.openxmlformats.org/spreadsheetml/2006/main" count="80" uniqueCount="66">
  <si>
    <t>3 = (1 + 2)</t>
  </si>
  <si>
    <t>6 = (3 - 4)</t>
  </si>
  <si>
    <t>Servicios Personales</t>
  </si>
  <si>
    <t>Remuneraciones Al Personal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</si>
  <si>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</si>
  <si>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</si>
  <si>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</si>
  <si>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</si>
  <si>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</si>
  <si>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</si>
  <si>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</si>
  <si>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</si>
  <si>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</si>
  <si>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</si>
  <si>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</si>
  <si>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</si>
  <si>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</si>
  <si>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</si>
  <si>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</si>
  <si>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</si>
  <si>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</si>
  <si>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</si>
  <si>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</si>
  <si>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</si>
  <si>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</si>
  <si>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</si>
  <si>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</si>
  <si>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Ayudas</t>
  </si>
  <si>
    <t>Transferencias Internas Y Asignaciones Al Sector Público</t>
  </si>
  <si>
    <t>Ayudas Sociales</t>
  </si>
  <si>
    <t>Pensiones Y Jubilaciones</t>
  </si>
  <si>
    <t>Donativos</t>
  </si>
  <si>
    <t>Bienes Muebles, Inmuebles E Intagibles</t>
  </si>
  <si>
    <t>Mobiliario Y Equipo De Administración</t>
  </si>
  <si>
    <t>Mobiliario Y Equipo Educacional Y Recreativo</t>
  </si>
  <si>
    <t>Vehículos Y Equipo De Transporte</t>
  </si>
  <si>
    <t>Maquinaria, Otro Equipos Y Herramientas</t>
  </si>
  <si>
    <t>Activos Intangibles</t>
  </si>
  <si>
    <t>Inversión Pública</t>
  </si>
  <si>
    <t>Obra Pública En Bienes De Dominio Público</t>
  </si>
  <si>
    <t>Inversiones Financieras Y Otras Provisiones</t>
  </si>
  <si>
    <t>Provisiones Para Contingencias Y Otras Erogaciones Especiales</t>
  </si>
  <si>
    <t>Participaciones Y Aportaciones</t>
  </si>
  <si>
    <t>Convenios</t>
  </si>
  <si>
    <t>Deuda Pública</t>
  </si>
  <si>
    <t>Amortización De La Deuda Pública</t>
  </si>
  <si>
    <t>Intereses De La Deuda Pública</t>
  </si>
  <si>
    <t>TOTAL DEL GASTO</t>
  </si>
  <si>
    <t>Aprobado</t>
  </si>
  <si>
    <t>Ampliaciones/ (Reducciones)</t>
  </si>
  <si>
    <t>Modificado</t>
  </si>
  <si>
    <t>Devengado</t>
  </si>
  <si>
    <t>Pagado</t>
  </si>
  <si>
    <t>Subejercicio</t>
  </si>
  <si>
    <t>Concepto</t>
  </si>
  <si>
    <t>EGRESOS</t>
  </si>
  <si>
    <t>Ayuntamiento Municipal de Palayas de Rosarito, B.C.</t>
  </si>
  <si>
    <t>Calle José Haroz Aguilar No. 2000, Fraccionamiento Villa Turística</t>
  </si>
  <si>
    <t>Estado Analítico del Ejercicio del Presupuesto de Egresos, Clasificación Por Objeto del Gasto (capitulo y concepto)</t>
  </si>
  <si>
    <t>pag. 1 - 2</t>
  </si>
  <si>
    <t>pag. 2 - 2</t>
  </si>
  <si>
    <t>Materiales Y Suministros Para Seguridad</t>
  </si>
  <si>
    <t>Subsidios Y Subvenciones</t>
  </si>
  <si>
    <t>Obra Pública En Bienes Propios</t>
  </si>
  <si>
    <t>Del 01 de enero al 31 de marzo de 2021</t>
  </si>
  <si>
    <t>Equipo E Instrumental Médico Y De Laboratorio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</si>
</sst>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$&quot;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top" indent="3"/>
    </xf>
    <xf numFmtId="8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" fontId="0" fillId="0" borderId="10" xfId="0" applyNumberFormat="1" applyBorder="1" applyAlignment="1">
      <alignment horizontal="left" vertical="top" indent="3"/>
    </xf>
    <xf numFmtId="0" fontId="0" fillId="0" borderId="11" xfId="0" applyBorder="1" applyAlignment="1">
      <alignment vertical="top"/>
    </xf>
    <xf numFmtId="166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8" fontId="3" fillId="0" borderId="15" xfId="0" applyNumberFormat="1" applyFont="1" applyBorder="1" applyAlignment="1">
      <alignment vertical="top"/>
    </xf>
    <xf numFmtId="8" fontId="3" fillId="0" borderId="16" xfId="0" applyNumberFormat="1" applyFont="1" applyBorder="1" applyAlignment="1">
      <alignment vertical="top"/>
    </xf>
    <xf numFmtId="8" fontId="3" fillId="0" borderId="17" xfId="0" applyNumberFormat="1" applyFont="1" applyBorder="1" applyAlignment="1">
      <alignment vertical="top"/>
    </xf>
    <xf numFmtId="8" fontId="3" fillId="0" borderId="18" xfId="0" applyNumberFormat="1" applyFont="1" applyBorder="1" applyAlignment="1">
      <alignment vertical="top"/>
    </xf>
    <xf numFmtId="0" fontId="4" fillId="0" borderId="14" xfId="0" applyFont="1" applyBorder="1" applyAlignment="1">
      <alignment horizontal="left" vertical="top" indent="1"/>
    </xf>
    <xf numFmtId="8" fontId="4" fillId="0" borderId="15" xfId="0" applyNumberFormat="1" applyFont="1" applyBorder="1" applyAlignment="1">
      <alignment vertical="top"/>
    </xf>
    <xf numFmtId="8" fontId="4" fillId="0" borderId="0" xfId="0" applyNumberFormat="1" applyFont="1" applyAlignment="1">
      <alignment vertical="top"/>
    </xf>
    <xf numFmtId="8" fontId="4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top" indent="1"/>
    </xf>
    <xf numFmtId="0" fontId="4" fillId="0" borderId="20" xfId="0" applyFont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8" fontId="3" fillId="0" borderId="19" xfId="0" applyNumberFormat="1" applyFont="1" applyBorder="1" applyAlignment="1">
      <alignment vertical="top"/>
    </xf>
    <xf numFmtId="0" fontId="3" fillId="0" borderId="14" xfId="0" applyFont="1" applyBorder="1" applyAlignment="1">
      <alignment horizontal="left" vertical="top" wrapText="1"/>
    </xf>
    <xf numFmtId="166" fontId="42" fillId="0" borderId="0" xfId="49" applyNumberFormat="1" applyFont="1" applyBorder="1" applyAlignment="1">
      <alignment vertical="top"/>
    </xf>
    <xf numFmtId="0" fontId="4" fillId="0" borderId="14" xfId="0" applyFont="1" applyBorder="1" applyAlignment="1">
      <alignment horizontal="left" vertical="top" wrapText="1" indent="1"/>
    </xf>
    <xf numFmtId="166" fontId="4" fillId="0" borderId="0" xfId="49" applyNumberFormat="1" applyFont="1" applyBorder="1" applyAlignment="1">
      <alignment vertical="top"/>
    </xf>
    <xf numFmtId="0" fontId="43" fillId="0" borderId="15" xfId="0" applyFont="1" applyBorder="1" applyAlignment="1">
      <alignment vertical="top"/>
    </xf>
    <xf numFmtId="166" fontId="4" fillId="0" borderId="0" xfId="0" applyNumberFormat="1" applyFont="1" applyBorder="1" applyAlignment="1">
      <alignment vertical="top"/>
    </xf>
    <xf numFmtId="8" fontId="4" fillId="0" borderId="15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3" fillId="0" borderId="22" xfId="0" applyFont="1" applyBorder="1" applyAlignment="1">
      <alignment horizontal="left" vertical="center" indent="11"/>
    </xf>
    <xf numFmtId="8" fontId="3" fillId="0" borderId="23" xfId="0" applyNumberFormat="1" applyFont="1" applyBorder="1" applyAlignment="1">
      <alignment horizontal="center" vertical="center"/>
    </xf>
    <xf numFmtId="8" fontId="3" fillId="0" borderId="2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/>
    </xf>
    <xf numFmtId="8" fontId="7" fillId="0" borderId="0" xfId="0" applyNumberFormat="1" applyFont="1" applyAlignment="1">
      <alignment vertical="top"/>
    </xf>
    <xf numFmtId="0" fontId="4" fillId="0" borderId="20" xfId="0" applyFont="1" applyBorder="1" applyAlignment="1">
      <alignment horizontal="left" vertical="top" wrapText="1" indent="1"/>
    </xf>
    <xf numFmtId="0" fontId="4" fillId="0" borderId="20" xfId="0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0" fontId="4" fillId="0" borderId="25" xfId="0" applyFont="1" applyBorder="1" applyAlignment="1">
      <alignment horizontal="left" vertical="top" indent="1"/>
    </xf>
    <xf numFmtId="8" fontId="4" fillId="0" borderId="26" xfId="0" applyNumberFormat="1" applyFont="1" applyBorder="1" applyAlignment="1">
      <alignment vertical="top"/>
    </xf>
    <xf numFmtId="8" fontId="4" fillId="0" borderId="27" xfId="0" applyNumberFormat="1" applyFont="1" applyBorder="1" applyAlignment="1">
      <alignment vertical="top"/>
    </xf>
    <xf numFmtId="0" fontId="4" fillId="0" borderId="20" xfId="0" applyFont="1" applyBorder="1" applyAlignment="1">
      <alignment horizontal="right" vertical="center" wrapText="1"/>
    </xf>
    <xf numFmtId="8" fontId="4" fillId="0" borderId="15" xfId="0" applyNumberFormat="1" applyFont="1" applyBorder="1" applyAlignment="1">
      <alignment horizontal="right" vertical="center"/>
    </xf>
    <xf numFmtId="8" fontId="7" fillId="0" borderId="0" xfId="0" applyNumberFormat="1" applyFont="1" applyAlignment="1">
      <alignment horizontal="right" vertical="center"/>
    </xf>
    <xf numFmtId="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wrapText="1"/>
    </xf>
    <xf numFmtId="8" fontId="4" fillId="0" borderId="15" xfId="0" applyNumberFormat="1" applyFont="1" applyBorder="1" applyAlignment="1">
      <alignment vertical="center"/>
    </xf>
    <xf numFmtId="8" fontId="7" fillId="0" borderId="0" xfId="0" applyNumberFormat="1" applyFont="1" applyAlignment="1">
      <alignment vertical="center"/>
    </xf>
    <xf numFmtId="8" fontId="4" fillId="0" borderId="19" xfId="0" applyNumberFormat="1" applyFont="1" applyBorder="1" applyAlignment="1">
      <alignment vertical="center"/>
    </xf>
    <xf numFmtId="8" fontId="4" fillId="0" borderId="0" xfId="0" applyNumberFormat="1" applyFont="1" applyAlignment="1">
      <alignment vertical="center"/>
    </xf>
    <xf numFmtId="0" fontId="0" fillId="0" borderId="11" xfId="0" applyBorder="1" applyAlignment="1">
      <alignment vertical="top"/>
    </xf>
    <xf numFmtId="16" fontId="0" fillId="0" borderId="0" xfId="0" applyNumberFormat="1" applyBorder="1" applyAlignment="1">
      <alignment horizontal="left" vertical="top" indent="3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top"/>
    </xf>
    <xf numFmtId="0" fontId="3" fillId="33" borderId="31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117</xdr:row>
      <xdr:rowOff>0</xdr:rowOff>
    </xdr:from>
    <xdr:to>
      <xdr:col>6</xdr:col>
      <xdr:colOff>428625</xdr:colOff>
      <xdr:row>117</xdr:row>
      <xdr:rowOff>0</xdr:rowOff>
    </xdr:to>
    <xdr:sp>
      <xdr:nvSpPr>
        <xdr:cNvPr id="1" name="Conector recto 3"/>
        <xdr:cNvSpPr>
          <a:spLocks/>
        </xdr:cNvSpPr>
      </xdr:nvSpPr>
      <xdr:spPr>
        <a:xfrm>
          <a:off x="5991225" y="2261235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117</xdr:row>
      <xdr:rowOff>19050</xdr:rowOff>
    </xdr:from>
    <xdr:to>
      <xdr:col>1</xdr:col>
      <xdr:colOff>228600</xdr:colOff>
      <xdr:row>120</xdr:row>
      <xdr:rowOff>28575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276225" y="22631400"/>
          <a:ext cx="2667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MUNICIPAL</a:t>
          </a:r>
        </a:p>
      </xdr:txBody>
    </xdr:sp>
    <xdr:clientData/>
  </xdr:twoCellAnchor>
  <xdr:twoCellAnchor>
    <xdr:from>
      <xdr:col>1</xdr:col>
      <xdr:colOff>400050</xdr:colOff>
      <xdr:row>117</xdr:row>
      <xdr:rowOff>19050</xdr:rowOff>
    </xdr:from>
    <xdr:to>
      <xdr:col>4</xdr:col>
      <xdr:colOff>66675</xdr:colOff>
      <xdr:row>120</xdr:row>
      <xdr:rowOff>19050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3114675" y="22631400"/>
          <a:ext cx="2581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MANUEL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4</xdr:col>
      <xdr:colOff>95250</xdr:colOff>
      <xdr:row>117</xdr:row>
      <xdr:rowOff>19050</xdr:rowOff>
    </xdr:from>
    <xdr:to>
      <xdr:col>6</xdr:col>
      <xdr:colOff>847725</xdr:colOff>
      <xdr:row>120</xdr:row>
      <xdr:rowOff>28575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5724525" y="22631400"/>
          <a:ext cx="2714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HECTOR DANIEL PACHECO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>
    <xdr:from>
      <xdr:col>0</xdr:col>
      <xdr:colOff>647700</xdr:colOff>
      <xdr:row>117</xdr:row>
      <xdr:rowOff>0</xdr:rowOff>
    </xdr:from>
    <xdr:to>
      <xdr:col>0</xdr:col>
      <xdr:colOff>2676525</xdr:colOff>
      <xdr:row>117</xdr:row>
      <xdr:rowOff>0</xdr:rowOff>
    </xdr:to>
    <xdr:sp>
      <xdr:nvSpPr>
        <xdr:cNvPr id="5" name="Conector recto 9"/>
        <xdr:cNvSpPr>
          <a:spLocks/>
        </xdr:cNvSpPr>
      </xdr:nvSpPr>
      <xdr:spPr>
        <a:xfrm>
          <a:off x="647700" y="2261235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117</xdr:row>
      <xdr:rowOff>0</xdr:rowOff>
    </xdr:from>
    <xdr:to>
      <xdr:col>3</xdr:col>
      <xdr:colOff>790575</xdr:colOff>
      <xdr:row>117</xdr:row>
      <xdr:rowOff>0</xdr:rowOff>
    </xdr:to>
    <xdr:sp>
      <xdr:nvSpPr>
        <xdr:cNvPr id="6" name="Conector recto 10"/>
        <xdr:cNvSpPr>
          <a:spLocks/>
        </xdr:cNvSpPr>
      </xdr:nvSpPr>
      <xdr:spPr>
        <a:xfrm>
          <a:off x="3409950" y="2261235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752475</xdr:colOff>
      <xdr:row>3</xdr:row>
      <xdr:rowOff>38100</xdr:rowOff>
    </xdr:from>
    <xdr:to>
      <xdr:col>3</xdr:col>
      <xdr:colOff>571500</xdr:colOff>
      <xdr:row>10</xdr:row>
      <xdr:rowOff>76200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rcRect l="40830" t="12121" r="38630" b="9083"/>
        <a:stretch>
          <a:fillRect/>
        </a:stretch>
      </xdr:blipFill>
      <xdr:spPr>
        <a:xfrm>
          <a:off x="3467100" y="523875"/>
          <a:ext cx="1752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65</xdr:row>
      <xdr:rowOff>123825</xdr:rowOff>
    </xdr:from>
    <xdr:to>
      <xdr:col>3</xdr:col>
      <xdr:colOff>581025</xdr:colOff>
      <xdr:row>73</xdr:row>
      <xdr:rowOff>0</xdr:rowOff>
    </xdr:to>
    <xdr:pic>
      <xdr:nvPicPr>
        <xdr:cNvPr id="8" name="image1.jpg"/>
        <xdr:cNvPicPr preferRelativeResize="1">
          <a:picLocks noChangeAspect="1"/>
        </xdr:cNvPicPr>
      </xdr:nvPicPr>
      <xdr:blipFill>
        <a:blip r:embed="rId1"/>
        <a:srcRect l="40830" t="12121" r="38630" b="9083"/>
        <a:stretch>
          <a:fillRect/>
        </a:stretch>
      </xdr:blipFill>
      <xdr:spPr>
        <a:xfrm>
          <a:off x="3476625" y="13173075"/>
          <a:ext cx="1752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57</xdr:row>
      <xdr:rowOff>9525</xdr:rowOff>
    </xdr:from>
    <xdr:to>
      <xdr:col>6</xdr:col>
      <xdr:colOff>866775</xdr:colOff>
      <xdr:row>62</xdr:row>
      <xdr:rowOff>114300</xdr:rowOff>
    </xdr:to>
    <xdr:pic>
      <xdr:nvPicPr>
        <xdr:cNvPr id="9" name="image2.jpg"/>
        <xdr:cNvPicPr preferRelativeResize="1">
          <a:picLocks noChangeAspect="1"/>
        </xdr:cNvPicPr>
      </xdr:nvPicPr>
      <xdr:blipFill>
        <a:blip r:embed="rId2"/>
        <a:srcRect l="5053" t="13905" r="5499" b="23204"/>
        <a:stretch>
          <a:fillRect/>
        </a:stretch>
      </xdr:blipFill>
      <xdr:spPr>
        <a:xfrm>
          <a:off x="95250" y="11763375"/>
          <a:ext cx="8362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127</xdr:row>
      <xdr:rowOff>152400</xdr:rowOff>
    </xdr:from>
    <xdr:to>
      <xdr:col>6</xdr:col>
      <xdr:colOff>809625</xdr:colOff>
      <xdr:row>133</xdr:row>
      <xdr:rowOff>85725</xdr:rowOff>
    </xdr:to>
    <xdr:pic>
      <xdr:nvPicPr>
        <xdr:cNvPr id="10" name="image2.jpg"/>
        <xdr:cNvPicPr preferRelativeResize="1">
          <a:picLocks noChangeAspect="1"/>
        </xdr:cNvPicPr>
      </xdr:nvPicPr>
      <xdr:blipFill>
        <a:blip r:embed="rId2"/>
        <a:srcRect l="5053" t="13905" r="5499" b="23204"/>
        <a:stretch>
          <a:fillRect/>
        </a:stretch>
      </xdr:blipFill>
      <xdr:spPr>
        <a:xfrm>
          <a:off x="123825" y="24441150"/>
          <a:ext cx="827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H126"/>
  <sheetViews>
    <sheetView tabSelected="1" view="pageBreakPreview" zoomScaleSheetLayoutView="100" zoomScalePageLayoutView="0" workbookViewId="0" topLeftCell="A112">
      <selection activeCell="C133" sqref="C133"/>
    </sheetView>
  </sheetViews>
  <sheetFormatPr defaultColWidth="6.8515625" defaultRowHeight="12.75" customHeight="1"/>
  <cols>
    <col min="1" max="1" width="40.7109375" style="0" customWidth="1"/>
    <col min="2" max="2" width="14.421875" style="0" customWidth="1"/>
    <col min="3" max="3" width="14.57421875" style="0" customWidth="1"/>
    <col min="4" max="7" width="14.7109375" style="0" bestFit="1" customWidth="1"/>
  </cols>
  <sheetData>
    <row r="12" spans="1:7" ht="15.75">
      <c r="A12" s="61" t="s">
        <v>56</v>
      </c>
      <c r="B12" s="61"/>
      <c r="C12" s="61"/>
      <c r="D12" s="61"/>
      <c r="E12" s="61"/>
      <c r="F12" s="61"/>
      <c r="G12" s="61"/>
    </row>
    <row r="13" spans="1:7" ht="15.75">
      <c r="A13" s="61" t="s">
        <v>57</v>
      </c>
      <c r="B13" s="61"/>
      <c r="C13" s="61"/>
      <c r="D13" s="61"/>
      <c r="E13" s="61"/>
      <c r="F13" s="61"/>
      <c r="G13" s="61"/>
    </row>
    <row r="14" spans="1:7" ht="15">
      <c r="A14" s="62" t="s">
        <v>58</v>
      </c>
      <c r="B14" s="62"/>
      <c r="C14" s="62"/>
      <c r="D14" s="62"/>
      <c r="E14" s="62"/>
      <c r="F14" s="62"/>
      <c r="G14" s="62"/>
    </row>
    <row r="15" spans="1:7" ht="15">
      <c r="A15" s="62" t="s">
        <v>64</v>
      </c>
      <c r="B15" s="62"/>
      <c r="C15" s="62"/>
      <c r="D15" s="62"/>
      <c r="E15" s="62"/>
      <c r="F15" s="62"/>
      <c r="G15" s="62"/>
    </row>
    <row r="16" spans="1:7" ht="13.5" thickBot="1">
      <c r="A16" s="59"/>
      <c r="B16" s="59"/>
      <c r="C16" s="59"/>
      <c r="D16" s="59"/>
      <c r="E16" s="59"/>
      <c r="F16" s="59"/>
      <c r="G16" s="59"/>
    </row>
    <row r="17" spans="1:7" ht="12.75" customHeight="1">
      <c r="A17" s="63" t="s">
        <v>54</v>
      </c>
      <c r="B17" s="65" t="s">
        <v>55</v>
      </c>
      <c r="C17" s="65"/>
      <c r="D17" s="65"/>
      <c r="E17" s="65"/>
      <c r="F17" s="65"/>
      <c r="G17" s="66"/>
    </row>
    <row r="18" spans="1:7" ht="25.5" customHeight="1">
      <c r="A18" s="64"/>
      <c r="B18" s="10" t="s">
        <v>48</v>
      </c>
      <c r="C18" s="11" t="s">
        <v>49</v>
      </c>
      <c r="D18" s="10" t="s">
        <v>50</v>
      </c>
      <c r="E18" s="10" t="s">
        <v>51</v>
      </c>
      <c r="F18" s="10" t="s">
        <v>52</v>
      </c>
      <c r="G18" s="12" t="s">
        <v>53</v>
      </c>
    </row>
    <row r="19" spans="1:7" ht="12.75">
      <c r="A19" s="64"/>
      <c r="B19" s="13">
        <v>1</v>
      </c>
      <c r="C19" s="13">
        <v>2</v>
      </c>
      <c r="D19" s="14" t="s">
        <v>0</v>
      </c>
      <c r="E19" s="13">
        <v>4</v>
      </c>
      <c r="F19" s="13">
        <v>5</v>
      </c>
      <c r="G19" s="15" t="s">
        <v>1</v>
      </c>
    </row>
    <row r="20" spans="1:7" ht="16.5" customHeight="1">
      <c r="A20" s="42" t="s">
        <v>2</v>
      </c>
      <c r="B20" s="19">
        <f aca="true" t="shared" si="0" ref="B20:G20">SUM(B21:B26)</f>
        <v>347108490.19000006</v>
      </c>
      <c r="C20" s="19">
        <f t="shared" si="0"/>
        <v>1950690.04</v>
      </c>
      <c r="D20" s="19">
        <f t="shared" si="0"/>
        <v>349059180.23</v>
      </c>
      <c r="E20" s="19">
        <f t="shared" si="0"/>
        <v>69659533.72</v>
      </c>
      <c r="F20" s="19">
        <f t="shared" si="0"/>
        <v>66515213.98</v>
      </c>
      <c r="G20" s="20">
        <f t="shared" si="0"/>
        <v>279399646.51000005</v>
      </c>
    </row>
    <row r="21" spans="1:7" ht="12.75">
      <c r="A21" s="25" t="s">
        <v>3</v>
      </c>
      <c r="B21" s="22">
        <v>107961272.41</v>
      </c>
      <c r="C21" s="43">
        <v>-651637.69</v>
      </c>
      <c r="D21" s="22">
        <f aca="true" t="shared" si="1" ref="D21:D54">+B21+C21</f>
        <v>107309634.72</v>
      </c>
      <c r="E21" s="22">
        <v>26384776.79</v>
      </c>
      <c r="F21" s="22">
        <v>26385202.54</v>
      </c>
      <c r="G21" s="24">
        <f>+D21-E21</f>
        <v>80924857.93</v>
      </c>
    </row>
    <row r="22" spans="1:7" ht="24.75" customHeight="1">
      <c r="A22" s="44" t="s">
        <v>4</v>
      </c>
      <c r="B22" s="22">
        <v>1500000</v>
      </c>
      <c r="C22" s="23">
        <v>0</v>
      </c>
      <c r="D22" s="22">
        <f t="shared" si="1"/>
        <v>1500000</v>
      </c>
      <c r="E22" s="22">
        <v>1425330.55</v>
      </c>
      <c r="F22" s="22">
        <v>409627</v>
      </c>
      <c r="G22" s="24">
        <f aca="true" t="shared" si="2" ref="G22:G54">+D22-E22</f>
        <v>74669.44999999995</v>
      </c>
    </row>
    <row r="23" spans="1:7" ht="12.75">
      <c r="A23" s="25" t="s">
        <v>5</v>
      </c>
      <c r="B23" s="22">
        <v>67166374.01</v>
      </c>
      <c r="C23" s="23">
        <v>1787152.05</v>
      </c>
      <c r="D23" s="22">
        <f t="shared" si="1"/>
        <v>68953526.06</v>
      </c>
      <c r="E23" s="22">
        <v>5972547.02</v>
      </c>
      <c r="F23" s="22">
        <v>3854837.08</v>
      </c>
      <c r="G23" s="24">
        <f t="shared" si="2"/>
        <v>62980979.04000001</v>
      </c>
    </row>
    <row r="24" spans="1:7" ht="12.75">
      <c r="A24" s="25" t="s">
        <v>6</v>
      </c>
      <c r="B24" s="22">
        <v>32000000</v>
      </c>
      <c r="C24" s="23">
        <v>0</v>
      </c>
      <c r="D24" s="22">
        <f t="shared" si="1"/>
        <v>32000000</v>
      </c>
      <c r="E24" s="22">
        <v>5915150.22</v>
      </c>
      <c r="F24" s="22">
        <v>5915150.22</v>
      </c>
      <c r="G24" s="24">
        <f t="shared" si="2"/>
        <v>26084849.78</v>
      </c>
    </row>
    <row r="25" spans="1:7" ht="12.75">
      <c r="A25" s="25" t="s">
        <v>7</v>
      </c>
      <c r="B25" s="22">
        <v>138480843.77</v>
      </c>
      <c r="C25" s="23">
        <v>815175.68</v>
      </c>
      <c r="D25" s="22">
        <f t="shared" si="1"/>
        <v>139296019.45000002</v>
      </c>
      <c r="E25" s="22">
        <v>29961729.14</v>
      </c>
      <c r="F25" s="22">
        <v>29950397.14</v>
      </c>
      <c r="G25" s="24">
        <f t="shared" si="2"/>
        <v>109334290.31000002</v>
      </c>
    </row>
    <row r="26" spans="1:7" ht="12.75">
      <c r="A26" s="25" t="s">
        <v>8</v>
      </c>
      <c r="B26" s="22">
        <v>0</v>
      </c>
      <c r="C26" s="43">
        <v>0</v>
      </c>
      <c r="D26" s="22">
        <f t="shared" si="1"/>
        <v>0</v>
      </c>
      <c r="E26" s="22">
        <v>0</v>
      </c>
      <c r="F26" s="22">
        <v>0</v>
      </c>
      <c r="G26" s="24">
        <f t="shared" si="2"/>
        <v>0</v>
      </c>
    </row>
    <row r="27" spans="1:7" ht="12.75" customHeight="1">
      <c r="A27" s="45"/>
      <c r="B27" s="27"/>
      <c r="C27" s="27"/>
      <c r="D27" s="22"/>
      <c r="E27" s="27"/>
      <c r="F27" s="27"/>
      <c r="G27" s="24"/>
    </row>
    <row r="28" spans="1:7" ht="17.25" customHeight="1">
      <c r="A28" s="42" t="s">
        <v>9</v>
      </c>
      <c r="B28" s="17">
        <f aca="true" t="shared" si="3" ref="B28:G28">SUM(B29:B36)</f>
        <v>36287638.39</v>
      </c>
      <c r="C28" s="17">
        <f t="shared" si="3"/>
        <v>189000</v>
      </c>
      <c r="D28" s="17">
        <f t="shared" si="3"/>
        <v>36476638.39</v>
      </c>
      <c r="E28" s="17">
        <f t="shared" si="3"/>
        <v>6541326.920000001</v>
      </c>
      <c r="F28" s="17">
        <f t="shared" si="3"/>
        <v>5101655.05</v>
      </c>
      <c r="G28" s="28">
        <f t="shared" si="3"/>
        <v>29935311.47</v>
      </c>
    </row>
    <row r="29" spans="1:7" ht="26.25" customHeight="1">
      <c r="A29" s="44" t="s">
        <v>10</v>
      </c>
      <c r="B29" s="22">
        <v>3057345.51</v>
      </c>
      <c r="C29" s="43">
        <v>29000</v>
      </c>
      <c r="D29" s="22">
        <f t="shared" si="1"/>
        <v>3086345.51</v>
      </c>
      <c r="E29" s="22">
        <v>498505.07</v>
      </c>
      <c r="F29" s="22">
        <v>417191.17</v>
      </c>
      <c r="G29" s="24">
        <f t="shared" si="2"/>
        <v>2587840.44</v>
      </c>
    </row>
    <row r="30" spans="1:7" ht="12.75">
      <c r="A30" s="25" t="s">
        <v>11</v>
      </c>
      <c r="B30" s="22">
        <v>589514.8</v>
      </c>
      <c r="C30" s="43">
        <v>0</v>
      </c>
      <c r="D30" s="22">
        <f t="shared" si="1"/>
        <v>589514.8</v>
      </c>
      <c r="E30" s="22">
        <v>54463.23</v>
      </c>
      <c r="F30" s="22">
        <v>46452.38</v>
      </c>
      <c r="G30" s="24">
        <f t="shared" si="2"/>
        <v>535051.5700000001</v>
      </c>
    </row>
    <row r="31" spans="1:7" ht="25.5" customHeight="1">
      <c r="A31" s="44" t="s">
        <v>12</v>
      </c>
      <c r="B31" s="22">
        <v>4930000</v>
      </c>
      <c r="C31" s="43">
        <v>0</v>
      </c>
      <c r="D31" s="22">
        <f t="shared" si="1"/>
        <v>4930000</v>
      </c>
      <c r="E31" s="22">
        <v>1092320.55</v>
      </c>
      <c r="F31" s="22">
        <v>633488.62</v>
      </c>
      <c r="G31" s="24">
        <f t="shared" si="2"/>
        <v>3837679.45</v>
      </c>
    </row>
    <row r="32" spans="1:7" ht="24" customHeight="1">
      <c r="A32" s="44" t="s">
        <v>13</v>
      </c>
      <c r="B32" s="22">
        <v>410200</v>
      </c>
      <c r="C32" s="43">
        <v>100000</v>
      </c>
      <c r="D32" s="22">
        <f t="shared" si="1"/>
        <v>510200</v>
      </c>
      <c r="E32" s="22">
        <v>225416.54</v>
      </c>
      <c r="F32" s="22">
        <v>223281.16</v>
      </c>
      <c r="G32" s="24">
        <f t="shared" si="2"/>
        <v>284783.45999999996</v>
      </c>
    </row>
    <row r="33" spans="1:7" ht="12.75">
      <c r="A33" s="25" t="s">
        <v>14</v>
      </c>
      <c r="B33" s="22">
        <v>19679907.4</v>
      </c>
      <c r="C33" s="43">
        <v>48000</v>
      </c>
      <c r="D33" s="22">
        <f t="shared" si="1"/>
        <v>19727907.4</v>
      </c>
      <c r="E33" s="22">
        <v>3255755.67</v>
      </c>
      <c r="F33" s="22">
        <v>2886467.31</v>
      </c>
      <c r="G33" s="24">
        <f t="shared" si="2"/>
        <v>16472151.729999999</v>
      </c>
    </row>
    <row r="34" spans="1:7" ht="24.75" customHeight="1">
      <c r="A34" s="44" t="s">
        <v>15</v>
      </c>
      <c r="B34" s="22">
        <v>2369000</v>
      </c>
      <c r="C34" s="43">
        <v>12000</v>
      </c>
      <c r="D34" s="22">
        <f t="shared" si="1"/>
        <v>2381000</v>
      </c>
      <c r="E34" s="22">
        <v>272689.37</v>
      </c>
      <c r="F34" s="22">
        <v>231857.37</v>
      </c>
      <c r="G34" s="24">
        <f t="shared" si="2"/>
        <v>2108310.63</v>
      </c>
    </row>
    <row r="35" spans="1:7" ht="15.75" customHeight="1">
      <c r="A35" s="44" t="s">
        <v>61</v>
      </c>
      <c r="B35" s="22">
        <v>0</v>
      </c>
      <c r="C35" s="43">
        <v>0</v>
      </c>
      <c r="D35" s="22">
        <f t="shared" si="1"/>
        <v>0</v>
      </c>
      <c r="E35" s="22">
        <v>0</v>
      </c>
      <c r="F35" s="22">
        <v>0</v>
      </c>
      <c r="G35" s="24">
        <f t="shared" si="2"/>
        <v>0</v>
      </c>
    </row>
    <row r="36" spans="1:7" ht="25.5" customHeight="1">
      <c r="A36" s="54" t="s">
        <v>16</v>
      </c>
      <c r="B36" s="55">
        <v>5251670.68</v>
      </c>
      <c r="C36" s="56">
        <v>0</v>
      </c>
      <c r="D36" s="55">
        <f t="shared" si="1"/>
        <v>5251670.68</v>
      </c>
      <c r="E36" s="55">
        <v>1142176.49</v>
      </c>
      <c r="F36" s="55">
        <v>662917.04</v>
      </c>
      <c r="G36" s="57">
        <f t="shared" si="2"/>
        <v>4109494.1899999995</v>
      </c>
    </row>
    <row r="37" spans="1:7" ht="12.75" customHeight="1">
      <c r="A37" s="45"/>
      <c r="B37" s="27"/>
      <c r="C37" s="27"/>
      <c r="D37" s="22"/>
      <c r="E37" s="27"/>
      <c r="F37" s="27"/>
      <c r="G37" s="24"/>
    </row>
    <row r="38" spans="1:7" ht="19.5" customHeight="1">
      <c r="A38" s="42" t="s">
        <v>17</v>
      </c>
      <c r="B38" s="17">
        <f aca="true" t="shared" si="4" ref="B38:G38">SUM(B39:B47)</f>
        <v>96029114.99000001</v>
      </c>
      <c r="C38" s="17">
        <f t="shared" si="4"/>
        <v>1199046.15</v>
      </c>
      <c r="D38" s="17">
        <f t="shared" si="4"/>
        <v>97228161.14</v>
      </c>
      <c r="E38" s="17">
        <f t="shared" si="4"/>
        <v>21311143.03</v>
      </c>
      <c r="F38" s="17">
        <f t="shared" si="4"/>
        <v>18616410.13</v>
      </c>
      <c r="G38" s="28">
        <f t="shared" si="4"/>
        <v>75917018.11</v>
      </c>
    </row>
    <row r="39" spans="1:7" ht="12.75">
      <c r="A39" s="25" t="s">
        <v>18</v>
      </c>
      <c r="B39" s="22">
        <v>28697000</v>
      </c>
      <c r="C39" s="43">
        <v>0</v>
      </c>
      <c r="D39" s="22">
        <f t="shared" si="1"/>
        <v>28697000</v>
      </c>
      <c r="E39" s="22">
        <v>6499000.07</v>
      </c>
      <c r="F39" s="22">
        <v>5942943.1</v>
      </c>
      <c r="G39" s="24">
        <f t="shared" si="2"/>
        <v>22197999.93</v>
      </c>
    </row>
    <row r="40" spans="1:7" ht="12.75">
      <c r="A40" s="25" t="s">
        <v>19</v>
      </c>
      <c r="B40" s="22">
        <v>1515000</v>
      </c>
      <c r="C40" s="43">
        <v>0</v>
      </c>
      <c r="D40" s="22">
        <f t="shared" si="1"/>
        <v>1515000</v>
      </c>
      <c r="E40" s="22">
        <v>216915.31</v>
      </c>
      <c r="F40" s="22">
        <v>200791.31</v>
      </c>
      <c r="G40" s="24">
        <f t="shared" si="2"/>
        <v>1298084.69</v>
      </c>
    </row>
    <row r="41" spans="1:7" ht="25.5" customHeight="1">
      <c r="A41" s="44" t="s">
        <v>20</v>
      </c>
      <c r="B41" s="22">
        <v>9526668</v>
      </c>
      <c r="C41" s="43">
        <v>1620046.15</v>
      </c>
      <c r="D41" s="22">
        <f t="shared" si="1"/>
        <v>11146714.15</v>
      </c>
      <c r="E41" s="22">
        <v>2419371.13</v>
      </c>
      <c r="F41" s="22">
        <v>1989818.11</v>
      </c>
      <c r="G41" s="24">
        <f t="shared" si="2"/>
        <v>8727343.02</v>
      </c>
    </row>
    <row r="42" spans="1:7" ht="26.25" customHeight="1">
      <c r="A42" s="50" t="s">
        <v>21</v>
      </c>
      <c r="B42" s="51">
        <v>3780000</v>
      </c>
      <c r="C42" s="52">
        <v>-437000</v>
      </c>
      <c r="D42" s="51">
        <f t="shared" si="1"/>
        <v>3343000</v>
      </c>
      <c r="E42" s="51">
        <v>1942371.54</v>
      </c>
      <c r="F42" s="51">
        <v>1890489.38</v>
      </c>
      <c r="G42" s="53">
        <f t="shared" si="2"/>
        <v>1400628.46</v>
      </c>
    </row>
    <row r="43" spans="1:7" ht="25.5" customHeight="1">
      <c r="A43" s="44" t="s">
        <v>22</v>
      </c>
      <c r="B43" s="22">
        <v>40933879.64</v>
      </c>
      <c r="C43" s="43">
        <v>100000</v>
      </c>
      <c r="D43" s="22">
        <f t="shared" si="1"/>
        <v>41033879.64</v>
      </c>
      <c r="E43" s="22">
        <v>7516496.83</v>
      </c>
      <c r="F43" s="22">
        <v>6041772.07</v>
      </c>
      <c r="G43" s="24">
        <f t="shared" si="2"/>
        <v>33517382.810000002</v>
      </c>
    </row>
    <row r="44" spans="1:7" ht="26.25" customHeight="1">
      <c r="A44" s="54" t="s">
        <v>23</v>
      </c>
      <c r="B44" s="55">
        <v>5503000</v>
      </c>
      <c r="C44" s="56">
        <v>-15000</v>
      </c>
      <c r="D44" s="55">
        <f t="shared" si="1"/>
        <v>5488000</v>
      </c>
      <c r="E44" s="55">
        <v>2152020.72</v>
      </c>
      <c r="F44" s="55">
        <v>2000520.72</v>
      </c>
      <c r="G44" s="57">
        <f t="shared" si="2"/>
        <v>3335979.28</v>
      </c>
    </row>
    <row r="45" spans="1:7" ht="12.75">
      <c r="A45" s="25" t="s">
        <v>24</v>
      </c>
      <c r="B45" s="22">
        <v>1255306.67</v>
      </c>
      <c r="C45" s="43">
        <v>-30000</v>
      </c>
      <c r="D45" s="22">
        <f t="shared" si="1"/>
        <v>1225306.67</v>
      </c>
      <c r="E45" s="22">
        <v>12748</v>
      </c>
      <c r="F45" s="22">
        <v>11789</v>
      </c>
      <c r="G45" s="24">
        <f t="shared" si="2"/>
        <v>1212558.67</v>
      </c>
    </row>
    <row r="46" spans="1:7" ht="12.75">
      <c r="A46" s="25" t="s">
        <v>25</v>
      </c>
      <c r="B46" s="22">
        <v>3103260.68</v>
      </c>
      <c r="C46" s="43">
        <v>-39000</v>
      </c>
      <c r="D46" s="22">
        <f t="shared" si="1"/>
        <v>3064260.68</v>
      </c>
      <c r="E46" s="22">
        <v>272164.9</v>
      </c>
      <c r="F46" s="22">
        <v>258231.91</v>
      </c>
      <c r="G46" s="24">
        <f t="shared" si="2"/>
        <v>2792095.7800000003</v>
      </c>
    </row>
    <row r="47" spans="1:7" ht="12.75">
      <c r="A47" s="25" t="s">
        <v>26</v>
      </c>
      <c r="B47" s="22">
        <v>1715000</v>
      </c>
      <c r="C47" s="43">
        <v>0</v>
      </c>
      <c r="D47" s="22">
        <f t="shared" si="1"/>
        <v>1715000</v>
      </c>
      <c r="E47" s="22">
        <v>280054.53</v>
      </c>
      <c r="F47" s="22">
        <v>280054.53</v>
      </c>
      <c r="G47" s="24">
        <f t="shared" si="2"/>
        <v>1434945.47</v>
      </c>
    </row>
    <row r="48" spans="1:7" ht="12.75" customHeight="1">
      <c r="A48" s="45"/>
      <c r="B48" s="27"/>
      <c r="C48" s="27"/>
      <c r="D48" s="22"/>
      <c r="E48" s="27"/>
      <c r="F48" s="27"/>
      <c r="G48" s="24"/>
    </row>
    <row r="49" spans="1:7" ht="30" customHeight="1">
      <c r="A49" s="46" t="s">
        <v>27</v>
      </c>
      <c r="B49" s="17">
        <f aca="true" t="shared" si="5" ref="B49:G49">SUM(B50:B54)</f>
        <v>39720899.6</v>
      </c>
      <c r="C49" s="17">
        <f t="shared" si="5"/>
        <v>5110300</v>
      </c>
      <c r="D49" s="17">
        <f t="shared" si="5"/>
        <v>44831199.6</v>
      </c>
      <c r="E49" s="17">
        <f t="shared" si="5"/>
        <v>13764607.219999999</v>
      </c>
      <c r="F49" s="17">
        <f t="shared" si="5"/>
        <v>13582235.87</v>
      </c>
      <c r="G49" s="28">
        <f t="shared" si="5"/>
        <v>31066592.380000003</v>
      </c>
    </row>
    <row r="50" spans="1:7" ht="24.75" customHeight="1">
      <c r="A50" s="54" t="s">
        <v>28</v>
      </c>
      <c r="B50" s="55">
        <v>34540899.6</v>
      </c>
      <c r="C50" s="58">
        <v>1553300</v>
      </c>
      <c r="D50" s="55">
        <f>+B50+C50</f>
        <v>36094199.6</v>
      </c>
      <c r="E50" s="55">
        <v>10048024.87</v>
      </c>
      <c r="F50" s="55">
        <v>10048024.87</v>
      </c>
      <c r="G50" s="57">
        <f t="shared" si="2"/>
        <v>26046174.730000004</v>
      </c>
    </row>
    <row r="51" spans="1:7" ht="12.75">
      <c r="A51" s="25" t="s">
        <v>62</v>
      </c>
      <c r="B51" s="22">
        <v>0</v>
      </c>
      <c r="C51" s="23">
        <v>1000000</v>
      </c>
      <c r="D51" s="22">
        <f t="shared" si="1"/>
        <v>1000000</v>
      </c>
      <c r="E51" s="22">
        <v>780000</v>
      </c>
      <c r="F51" s="22">
        <v>770000</v>
      </c>
      <c r="G51" s="24">
        <f t="shared" si="2"/>
        <v>220000</v>
      </c>
    </row>
    <row r="52" spans="1:7" ht="12.75">
      <c r="A52" s="25" t="s">
        <v>29</v>
      </c>
      <c r="B52" s="22">
        <v>3000000</v>
      </c>
      <c r="C52" s="23">
        <v>2557000</v>
      </c>
      <c r="D52" s="22">
        <f t="shared" si="1"/>
        <v>5557000</v>
      </c>
      <c r="E52" s="22">
        <v>2936582.35</v>
      </c>
      <c r="F52" s="22">
        <v>2764211</v>
      </c>
      <c r="G52" s="24">
        <f t="shared" si="2"/>
        <v>2620417.65</v>
      </c>
    </row>
    <row r="53" spans="1:7" ht="12.75">
      <c r="A53" s="25" t="s">
        <v>30</v>
      </c>
      <c r="B53" s="22">
        <v>2000000</v>
      </c>
      <c r="C53" s="43">
        <v>0</v>
      </c>
      <c r="D53" s="22">
        <f t="shared" si="1"/>
        <v>2000000</v>
      </c>
      <c r="E53" s="22">
        <v>0</v>
      </c>
      <c r="F53" s="22">
        <v>0</v>
      </c>
      <c r="G53" s="24">
        <f t="shared" si="2"/>
        <v>2000000</v>
      </c>
    </row>
    <row r="54" spans="1:7" ht="13.5" thickBot="1">
      <c r="A54" s="47" t="s">
        <v>31</v>
      </c>
      <c r="B54" s="48">
        <v>180000</v>
      </c>
      <c r="C54" s="23">
        <v>0</v>
      </c>
      <c r="D54" s="48">
        <f t="shared" si="1"/>
        <v>180000</v>
      </c>
      <c r="E54" s="48">
        <v>0</v>
      </c>
      <c r="F54" s="48">
        <v>0</v>
      </c>
      <c r="G54" s="49">
        <f t="shared" si="2"/>
        <v>180000</v>
      </c>
    </row>
    <row r="55" spans="1:7" ht="12.75">
      <c r="A55" s="4"/>
      <c r="B55" s="4"/>
      <c r="C55" s="4"/>
      <c r="D55" s="4"/>
      <c r="E55" s="4"/>
      <c r="F55" s="4"/>
      <c r="G55" s="5" t="s">
        <v>59</v>
      </c>
    </row>
    <row r="56" spans="1:7" ht="12.75">
      <c r="A56" s="1"/>
      <c r="B56" s="1"/>
      <c r="C56" s="1"/>
      <c r="D56" s="1"/>
      <c r="E56" s="1"/>
      <c r="F56" s="1"/>
      <c r="G56" s="60"/>
    </row>
    <row r="57" spans="1:7" ht="12.75">
      <c r="A57" s="1"/>
      <c r="B57" s="1"/>
      <c r="C57" s="1"/>
      <c r="D57" s="1"/>
      <c r="E57" s="1"/>
      <c r="F57" s="1"/>
      <c r="G57" s="60"/>
    </row>
    <row r="58" spans="1:7" ht="12.75">
      <c r="A58" s="1"/>
      <c r="B58" s="1"/>
      <c r="C58" s="1"/>
      <c r="D58" s="1"/>
      <c r="E58" s="1"/>
      <c r="F58" s="1"/>
      <c r="G58" s="60"/>
    </row>
    <row r="59" spans="1:7" ht="12.75">
      <c r="A59" s="1"/>
      <c r="B59" s="1"/>
      <c r="C59" s="1"/>
      <c r="D59" s="1"/>
      <c r="E59" s="1"/>
      <c r="F59" s="1"/>
      <c r="G59" s="60"/>
    </row>
    <row r="60" spans="1:7" ht="12.75">
      <c r="A60" s="1"/>
      <c r="B60" s="1"/>
      <c r="C60" s="1"/>
      <c r="D60" s="1"/>
      <c r="E60" s="1"/>
      <c r="F60" s="1"/>
      <c r="G60" s="60"/>
    </row>
    <row r="61" spans="1:7" ht="12.75">
      <c r="A61" s="1"/>
      <c r="B61" s="1"/>
      <c r="C61" s="1"/>
      <c r="D61" s="1"/>
      <c r="E61" s="1"/>
      <c r="F61" s="1"/>
      <c r="G61" s="60"/>
    </row>
    <row r="62" spans="1:7" ht="12.75">
      <c r="A62" s="1"/>
      <c r="B62" s="1"/>
      <c r="C62" s="1"/>
      <c r="D62" s="1"/>
      <c r="E62" s="1"/>
      <c r="F62" s="1"/>
      <c r="G62" s="60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8" ht="15.75">
      <c r="A75" s="61" t="s">
        <v>56</v>
      </c>
      <c r="B75" s="61"/>
      <c r="C75" s="61"/>
      <c r="D75" s="61"/>
      <c r="E75" s="61"/>
      <c r="F75" s="61"/>
      <c r="G75" s="61"/>
      <c r="H75" s="8"/>
    </row>
    <row r="76" spans="1:8" ht="15.75">
      <c r="A76" s="61" t="s">
        <v>57</v>
      </c>
      <c r="B76" s="61"/>
      <c r="C76" s="61"/>
      <c r="D76" s="61"/>
      <c r="E76" s="61"/>
      <c r="F76" s="61"/>
      <c r="G76" s="61"/>
      <c r="H76" s="8"/>
    </row>
    <row r="77" spans="1:8" ht="15">
      <c r="A77" s="62" t="s">
        <v>58</v>
      </c>
      <c r="B77" s="62"/>
      <c r="C77" s="62"/>
      <c r="D77" s="62"/>
      <c r="E77" s="62"/>
      <c r="F77" s="62"/>
      <c r="G77" s="62"/>
      <c r="H77" s="9"/>
    </row>
    <row r="78" spans="1:8" ht="15">
      <c r="A78" s="62" t="s">
        <v>64</v>
      </c>
      <c r="B78" s="62"/>
      <c r="C78" s="62"/>
      <c r="D78" s="62"/>
      <c r="E78" s="62"/>
      <c r="F78" s="62"/>
      <c r="G78" s="62"/>
      <c r="H78" s="9"/>
    </row>
    <row r="79" spans="1:7" ht="13.5" thickBot="1">
      <c r="A79" s="6"/>
      <c r="B79" s="6"/>
      <c r="C79" s="6"/>
      <c r="D79" s="6"/>
      <c r="E79" s="6"/>
      <c r="F79" s="6"/>
      <c r="G79" s="6"/>
    </row>
    <row r="80" spans="1:7" ht="12.75">
      <c r="A80" s="63" t="s">
        <v>54</v>
      </c>
      <c r="B80" s="65" t="s">
        <v>55</v>
      </c>
      <c r="C80" s="65"/>
      <c r="D80" s="65"/>
      <c r="E80" s="65"/>
      <c r="F80" s="65"/>
      <c r="G80" s="66"/>
    </row>
    <row r="81" spans="1:7" ht="24">
      <c r="A81" s="64"/>
      <c r="B81" s="10" t="s">
        <v>48</v>
      </c>
      <c r="C81" s="11" t="s">
        <v>49</v>
      </c>
      <c r="D81" s="10" t="s">
        <v>50</v>
      </c>
      <c r="E81" s="10" t="s">
        <v>51</v>
      </c>
      <c r="F81" s="10" t="s">
        <v>52</v>
      </c>
      <c r="G81" s="12" t="s">
        <v>53</v>
      </c>
    </row>
    <row r="82" spans="1:7" ht="12.75">
      <c r="A82" s="64"/>
      <c r="B82" s="13">
        <v>1</v>
      </c>
      <c r="C82" s="13">
        <v>2</v>
      </c>
      <c r="D82" s="14" t="s">
        <v>0</v>
      </c>
      <c r="E82" s="13">
        <v>4</v>
      </c>
      <c r="F82" s="13">
        <v>5</v>
      </c>
      <c r="G82" s="15" t="s">
        <v>1</v>
      </c>
    </row>
    <row r="83" spans="1:7" ht="19.5" customHeight="1">
      <c r="A83" s="16" t="s">
        <v>32</v>
      </c>
      <c r="B83" s="17">
        <f aca="true" t="shared" si="6" ref="B83:G83">SUM(B84:B89)</f>
        <v>4819999.970000001</v>
      </c>
      <c r="C83" s="17">
        <f t="shared" si="6"/>
        <v>6373997.85</v>
      </c>
      <c r="D83" s="17">
        <f t="shared" si="6"/>
        <v>11193997.82</v>
      </c>
      <c r="E83" s="18">
        <f t="shared" si="6"/>
        <v>616097.37</v>
      </c>
      <c r="F83" s="19">
        <f t="shared" si="6"/>
        <v>601632.99</v>
      </c>
      <c r="G83" s="20">
        <f t="shared" si="6"/>
        <v>10577900.45</v>
      </c>
    </row>
    <row r="84" spans="1:7" ht="12.75">
      <c r="A84" s="21" t="s">
        <v>33</v>
      </c>
      <c r="B84" s="22">
        <v>3244999.97</v>
      </c>
      <c r="C84" s="23">
        <v>1618997.85</v>
      </c>
      <c r="D84" s="22">
        <f aca="true" t="shared" si="7" ref="D84:D89">+B84+C84</f>
        <v>4863997.82</v>
      </c>
      <c r="E84" s="22">
        <v>21363.37</v>
      </c>
      <c r="F84" s="22">
        <v>6898.99</v>
      </c>
      <c r="G84" s="24">
        <f aca="true" t="shared" si="8" ref="G84:G103">+D84-E84</f>
        <v>4842634.45</v>
      </c>
    </row>
    <row r="85" spans="1:7" ht="12.75">
      <c r="A85" s="21" t="s">
        <v>34</v>
      </c>
      <c r="B85" s="22">
        <v>40000</v>
      </c>
      <c r="C85" s="23">
        <v>-10000</v>
      </c>
      <c r="D85" s="22">
        <f t="shared" si="7"/>
        <v>30000</v>
      </c>
      <c r="E85" s="22">
        <v>30000</v>
      </c>
      <c r="F85" s="22">
        <v>30000</v>
      </c>
      <c r="G85" s="24">
        <f t="shared" si="8"/>
        <v>0</v>
      </c>
    </row>
    <row r="86" spans="1:7" ht="12.75">
      <c r="A86" s="25" t="s">
        <v>65</v>
      </c>
      <c r="B86" s="22">
        <v>0</v>
      </c>
      <c r="C86" s="23">
        <v>15000</v>
      </c>
      <c r="D86" s="22">
        <f t="shared" si="7"/>
        <v>15000</v>
      </c>
      <c r="E86" s="22">
        <v>0</v>
      </c>
      <c r="F86" s="22">
        <v>0</v>
      </c>
      <c r="G86" s="24">
        <f t="shared" si="8"/>
        <v>15000</v>
      </c>
    </row>
    <row r="87" spans="1:7" ht="12.75">
      <c r="A87" s="21" t="s">
        <v>35</v>
      </c>
      <c r="B87" s="22">
        <v>1270000</v>
      </c>
      <c r="C87" s="23">
        <v>950000</v>
      </c>
      <c r="D87" s="22">
        <f t="shared" si="7"/>
        <v>2220000</v>
      </c>
      <c r="E87" s="22">
        <v>564734</v>
      </c>
      <c r="F87" s="22">
        <v>564734</v>
      </c>
      <c r="G87" s="24">
        <f t="shared" si="8"/>
        <v>1655266</v>
      </c>
    </row>
    <row r="88" spans="1:7" ht="12.75">
      <c r="A88" s="21" t="s">
        <v>36</v>
      </c>
      <c r="B88" s="22">
        <v>135000</v>
      </c>
      <c r="C88" s="23">
        <v>3800000</v>
      </c>
      <c r="D88" s="22">
        <f t="shared" si="7"/>
        <v>3935000</v>
      </c>
      <c r="E88" s="22">
        <v>0</v>
      </c>
      <c r="F88" s="22">
        <v>0</v>
      </c>
      <c r="G88" s="24">
        <f t="shared" si="8"/>
        <v>3935000</v>
      </c>
    </row>
    <row r="89" spans="1:7" ht="12.75">
      <c r="A89" s="21" t="s">
        <v>37</v>
      </c>
      <c r="B89" s="22">
        <v>130000</v>
      </c>
      <c r="C89" s="23">
        <v>0</v>
      </c>
      <c r="D89" s="22">
        <f t="shared" si="7"/>
        <v>130000</v>
      </c>
      <c r="E89" s="22">
        <v>0</v>
      </c>
      <c r="F89" s="22">
        <v>0</v>
      </c>
      <c r="G89" s="24">
        <f t="shared" si="8"/>
        <v>130000</v>
      </c>
    </row>
    <row r="90" spans="1:7" ht="12.75" customHeight="1">
      <c r="A90" s="26"/>
      <c r="B90" s="27"/>
      <c r="C90" s="27"/>
      <c r="D90" s="22"/>
      <c r="E90" s="27"/>
      <c r="F90" s="27"/>
      <c r="G90" s="24"/>
    </row>
    <row r="91" spans="1:7" ht="18.75" customHeight="1">
      <c r="A91" s="16" t="s">
        <v>38</v>
      </c>
      <c r="B91" s="17">
        <f>+B92</f>
        <v>30000000</v>
      </c>
      <c r="C91" s="17">
        <f>SUM(C92:C93)</f>
        <v>13316663.41</v>
      </c>
      <c r="D91" s="17">
        <f>SUM(D92:D93)</f>
        <v>43316663.41</v>
      </c>
      <c r="E91" s="17">
        <f>SUM(E92:E93)</f>
        <v>12345081.73</v>
      </c>
      <c r="F91" s="17">
        <f>SUM(F92:F93)</f>
        <v>5848967.55</v>
      </c>
      <c r="G91" s="28">
        <f>SUM(G92:G93)</f>
        <v>30971581.679999996</v>
      </c>
    </row>
    <row r="92" spans="1:7" ht="12.75">
      <c r="A92" s="21" t="s">
        <v>39</v>
      </c>
      <c r="B92" s="22">
        <v>30000000</v>
      </c>
      <c r="C92" s="23">
        <v>13316663.41</v>
      </c>
      <c r="D92" s="22">
        <f>+B92+C92</f>
        <v>43316663.41</v>
      </c>
      <c r="E92" s="22">
        <v>12345081.73</v>
      </c>
      <c r="F92" s="22">
        <v>5848967.55</v>
      </c>
      <c r="G92" s="24">
        <f t="shared" si="8"/>
        <v>30971581.679999996</v>
      </c>
    </row>
    <row r="93" spans="1:7" ht="12.75">
      <c r="A93" s="25" t="s">
        <v>63</v>
      </c>
      <c r="B93" s="22">
        <v>0</v>
      </c>
      <c r="C93" s="23">
        <v>0</v>
      </c>
      <c r="D93" s="22">
        <f>+C93+B93</f>
        <v>0</v>
      </c>
      <c r="E93" s="22">
        <v>0</v>
      </c>
      <c r="F93" s="22">
        <v>0</v>
      </c>
      <c r="G93" s="24">
        <f t="shared" si="8"/>
        <v>0</v>
      </c>
    </row>
    <row r="94" spans="1:7" ht="12.75" customHeight="1">
      <c r="A94" s="26"/>
      <c r="B94" s="27"/>
      <c r="C94" s="27"/>
      <c r="D94" s="22"/>
      <c r="E94" s="27"/>
      <c r="F94" s="27"/>
      <c r="G94" s="24"/>
    </row>
    <row r="95" spans="1:7" ht="30.75" customHeight="1">
      <c r="A95" s="29" t="s">
        <v>40</v>
      </c>
      <c r="B95" s="17">
        <f aca="true" t="shared" si="9" ref="B95:G95">+B96</f>
        <v>6689000</v>
      </c>
      <c r="C95" s="30">
        <f t="shared" si="9"/>
        <v>-6689000</v>
      </c>
      <c r="D95" s="17">
        <f t="shared" si="9"/>
        <v>0</v>
      </c>
      <c r="E95" s="17">
        <f t="shared" si="9"/>
        <v>0</v>
      </c>
      <c r="F95" s="17">
        <f t="shared" si="9"/>
        <v>0</v>
      </c>
      <c r="G95" s="28">
        <f t="shared" si="9"/>
        <v>0</v>
      </c>
    </row>
    <row r="96" spans="1:7" ht="27.75" customHeight="1">
      <c r="A96" s="31" t="s">
        <v>41</v>
      </c>
      <c r="B96" s="22">
        <v>6689000</v>
      </c>
      <c r="C96" s="32">
        <v>-6689000</v>
      </c>
      <c r="D96" s="22">
        <f>+B96+C96</f>
        <v>0</v>
      </c>
      <c r="E96" s="22">
        <v>0</v>
      </c>
      <c r="F96" s="22">
        <v>0</v>
      </c>
      <c r="G96" s="24">
        <f t="shared" si="8"/>
        <v>0</v>
      </c>
    </row>
    <row r="97" spans="1:7" ht="12.75" customHeight="1">
      <c r="A97" s="26"/>
      <c r="B97" s="27"/>
      <c r="C97" s="33"/>
      <c r="D97" s="22"/>
      <c r="E97" s="27"/>
      <c r="F97" s="27"/>
      <c r="G97" s="24"/>
    </row>
    <row r="98" spans="1:7" ht="18.75" customHeight="1">
      <c r="A98" s="16" t="s">
        <v>42</v>
      </c>
      <c r="B98" s="17">
        <f aca="true" t="shared" si="10" ref="B98:G98">+B99</f>
        <v>26034424</v>
      </c>
      <c r="C98" s="30">
        <f t="shared" si="10"/>
        <v>-13480007.41</v>
      </c>
      <c r="D98" s="17">
        <f t="shared" si="10"/>
        <v>12554416.59</v>
      </c>
      <c r="E98" s="17">
        <f t="shared" si="10"/>
        <v>0</v>
      </c>
      <c r="F98" s="17">
        <f t="shared" si="10"/>
        <v>0</v>
      </c>
      <c r="G98" s="28">
        <f t="shared" si="10"/>
        <v>12554416.59</v>
      </c>
    </row>
    <row r="99" spans="1:7" ht="12.75">
      <c r="A99" s="21" t="s">
        <v>43</v>
      </c>
      <c r="B99" s="22">
        <v>26034424</v>
      </c>
      <c r="C99" s="32">
        <v>-13480007.41</v>
      </c>
      <c r="D99" s="22">
        <f>+B99+C99</f>
        <v>12554416.59</v>
      </c>
      <c r="E99" s="22">
        <v>0</v>
      </c>
      <c r="F99" s="22">
        <v>0</v>
      </c>
      <c r="G99" s="24">
        <f t="shared" si="8"/>
        <v>12554416.59</v>
      </c>
    </row>
    <row r="100" spans="1:7" ht="12.75" customHeight="1">
      <c r="A100" s="26"/>
      <c r="B100" s="27"/>
      <c r="C100" s="27"/>
      <c r="D100" s="22"/>
      <c r="E100" s="27"/>
      <c r="F100" s="27"/>
      <c r="G100" s="24"/>
    </row>
    <row r="101" spans="1:7" ht="19.5" customHeight="1">
      <c r="A101" s="16" t="s">
        <v>44</v>
      </c>
      <c r="B101" s="17">
        <f>+B102+B103</f>
        <v>28445580.75</v>
      </c>
      <c r="C101" s="17">
        <f>SUM(C102:C103)</f>
        <v>0</v>
      </c>
      <c r="D101" s="17">
        <f>+D102+D103</f>
        <v>28445580.75</v>
      </c>
      <c r="E101" s="18">
        <f>+E102+E103</f>
        <v>7061439.37</v>
      </c>
      <c r="F101" s="17">
        <f>+F102+F103</f>
        <v>7061439.37</v>
      </c>
      <c r="G101" s="28">
        <f>+G102+G103</f>
        <v>21384141.380000003</v>
      </c>
    </row>
    <row r="102" spans="1:7" ht="12.75">
      <c r="A102" s="21" t="s">
        <v>45</v>
      </c>
      <c r="B102" s="22">
        <v>13561108.01</v>
      </c>
      <c r="C102" s="22">
        <v>0</v>
      </c>
      <c r="D102" s="22">
        <f>+B102+C102</f>
        <v>13561108.01</v>
      </c>
      <c r="E102" s="34">
        <v>3290835.68</v>
      </c>
      <c r="F102" s="35">
        <v>3290835.68</v>
      </c>
      <c r="G102" s="24">
        <f t="shared" si="8"/>
        <v>10270272.33</v>
      </c>
    </row>
    <row r="103" spans="1:7" ht="12.75">
      <c r="A103" s="21" t="s">
        <v>46</v>
      </c>
      <c r="B103" s="22">
        <v>14884472.74</v>
      </c>
      <c r="C103" s="22">
        <v>0</v>
      </c>
      <c r="D103" s="22">
        <f>+B103+C103</f>
        <v>14884472.74</v>
      </c>
      <c r="E103" s="34">
        <v>3770603.69</v>
      </c>
      <c r="F103" s="35">
        <v>3770603.69</v>
      </c>
      <c r="G103" s="24">
        <f t="shared" si="8"/>
        <v>11113869.05</v>
      </c>
    </row>
    <row r="104" spans="1:7" ht="12.75" customHeight="1">
      <c r="A104" s="67"/>
      <c r="B104" s="27"/>
      <c r="C104" s="27"/>
      <c r="D104" s="27"/>
      <c r="E104" s="36"/>
      <c r="F104" s="27"/>
      <c r="G104" s="37"/>
    </row>
    <row r="105" spans="1:7" ht="12.75" customHeight="1">
      <c r="A105" s="67"/>
      <c r="B105" s="27"/>
      <c r="C105" s="27"/>
      <c r="D105" s="27"/>
      <c r="E105" s="36"/>
      <c r="F105" s="38"/>
      <c r="G105" s="37"/>
    </row>
    <row r="106" spans="1:7" ht="21.75" customHeight="1" thickBot="1">
      <c r="A106" s="39" t="s">
        <v>47</v>
      </c>
      <c r="B106" s="40">
        <f aca="true" t="shared" si="11" ref="B106:G106">+B101+B98+B95+B91+B83+B49+B38+B28+B20</f>
        <v>615135147.8900001</v>
      </c>
      <c r="C106" s="40">
        <f t="shared" si="11"/>
        <v>7970690.04</v>
      </c>
      <c r="D106" s="40">
        <f t="shared" si="11"/>
        <v>623105837.9300001</v>
      </c>
      <c r="E106" s="40">
        <f t="shared" si="11"/>
        <v>131299229.36</v>
      </c>
      <c r="F106" s="40">
        <f t="shared" si="11"/>
        <v>117327554.94</v>
      </c>
      <c r="G106" s="41">
        <f t="shared" si="11"/>
        <v>491806608.57000005</v>
      </c>
    </row>
    <row r="108" ht="12.75" customHeight="1">
      <c r="C108" s="3"/>
    </row>
    <row r="109" spans="3:5" ht="12.75" customHeight="1">
      <c r="C109" s="3"/>
      <c r="E109" s="7"/>
    </row>
    <row r="118" ht="15" customHeight="1"/>
    <row r="126" ht="15" customHeight="1">
      <c r="G126" s="2" t="s">
        <v>60</v>
      </c>
    </row>
  </sheetData>
  <sheetProtection/>
  <mergeCells count="13">
    <mergeCell ref="A12:G12"/>
    <mergeCell ref="A13:G13"/>
    <mergeCell ref="A14:G14"/>
    <mergeCell ref="A15:G15"/>
    <mergeCell ref="B80:G80"/>
    <mergeCell ref="A104:A105"/>
    <mergeCell ref="A80:A82"/>
    <mergeCell ref="A75:G75"/>
    <mergeCell ref="A76:G76"/>
    <mergeCell ref="A77:G77"/>
    <mergeCell ref="A78:G78"/>
    <mergeCell ref="A17:A19"/>
    <mergeCell ref="B17:G17"/>
  </mergeCells>
  <printOptions/>
  <pageMargins left="0.3937007874015748" right="0" top="0" bottom="0" header="0" footer="0"/>
  <pageSetup fitToHeight="0" fitToWidth="0" horizontalDpi="600" verticalDpi="600" orientation="portrait" scale="78" r:id="rId2"/>
  <rowBreaks count="1" manualBreakCount="1">
    <brk id="63" max="6" man="1"/>
  </rowBreaks>
  <ignoredErrors>
    <ignoredError sqref="C10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2021-04-28T17:50:50Z</cp:lastPrinted>
  <dcterms:created xsi:type="dcterms:W3CDTF">2020-04-25T18:51:39Z</dcterms:created>
  <dcterms:modified xsi:type="dcterms:W3CDTF">2021-04-28T17:51:08Z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01D5CAE2798DAEFA2C043A3E4330CA2A844D6A2836C00E66EBD4F5C40650C87C6A6146549F8ECFEB0CCE8F6477C363232D6740398AB14237A4C0572E38D260BEF75D397DF0590408CF91A6B5DDCD3EFCEDAAE8425B82A67D9B58DD984C7E5B54EE56E6CFCC371F59783E116F1D447D5C8812A91E6967E3C38CB36CA23ADFA6C</vt:lpwstr>
  </property>
  <property fmtid="{D5CDD505-2E9C-101B-9397-08002B2CF9AE}" pid="3" name="Business Objects Context Information1">
    <vt:lpwstr>2166E2BBABFD1B7C25404272A8E9A5CDB8C3D1F6B639E36368C090B52BB28CEAA870C0C9A50452A56117A9502A9CEF8A4D7412741524362B0EE007C98C437F7E4A9B32445D3F52C7C1CD2B9659E794E6CA07800671B4B45A976084EF2DE4ABE8D1531D800EBA2ADA2B04D91C0AEA1E983977634E8DDC0E232A1F7D2E860C1E4</vt:lpwstr>
  </property>
  <property fmtid="{D5CDD505-2E9C-101B-9397-08002B2CF9AE}" pid="4" name="Business Objects Context Information2">
    <vt:lpwstr>5862B323F7E7CF29E0D6B517EDF79B16F2FFA00378DA0343245DFB7924394D1C6E2952F58FC1D2FC4B7BC7FFA98C714B9925CD5441837C3FF111E9C99921B4DDE408410B879F45C6B35C9FAE69BB50AA54292BE8409DA94420CFA0150664FC878DF2C433B30D771358C918F20B1105CFAF7A267E38C7C66B10684A107FBD580</vt:lpwstr>
  </property>
  <property fmtid="{D5CDD505-2E9C-101B-9397-08002B2CF9AE}" pid="5" name="Business Objects Context Information3">
    <vt:lpwstr>2A26730A6CA97B4D25EBBDA8859905C66DC2B60ACCE9DBB1C1A7530388C595B6CC4D9917966DEAF13E3AFB1290600D4B79EBCE50AE88442715A122632A4EF7C48BC2538982E9CBC11B79711A191FB747707EE0035CA2D06EFB372A712D6DAE535CFF6F17199753FE29A694A338007366D7215C39F1A01FF1125C6737784D358</vt:lpwstr>
  </property>
  <property fmtid="{D5CDD505-2E9C-101B-9397-08002B2CF9AE}" pid="6" name="Business Objects Context Information4">
    <vt:lpwstr>8D2D17AC0B0273DB321D6B55A47B82564066CE9ABFF7F7E93A885311AF7FC75CBB447B07B7396BBC48CE908575FE92375E809885DBAF16AA01AA7408996DAA4817E8B7AC26EBD54D1C2D70BD879D9278521D10A21B725E1407DE79736B59868AFA89FEA5B854CB892E0EAD1B5392C4D6F347488888E4B7F99EF539032AF2356</vt:lpwstr>
  </property>
  <property fmtid="{D5CDD505-2E9C-101B-9397-08002B2CF9AE}" pid="7" name="Business Objects Context Information5">
    <vt:lpwstr>594F3CC27D0AAC2B2BF8F0A02196B924CF13C14CD1B775656736D25A6E2369F6CF85605C7B5EBCDB42D7F8FF74188F2CAAA6B30D5A45470F654BFACC49F4D651977860530EAF816C0E463ED613E1EE0CC5D0CF9B1C71D2AD2487A838D96D0327B8697156E64F756630BCC9E49C4482CE51136340FB50C80776B3D1BE255B090</vt:lpwstr>
  </property>
  <property fmtid="{D5CDD505-2E9C-101B-9397-08002B2CF9AE}" pid="8" name="Business Objects Context Information6">
    <vt:lpwstr>B8194D6974E923F035F636CDBBFA63BD4C45AC09DA00EA7FA58F2D9DDE7812B3EC9BDA0CCFAEFC9313FE2F9A9DE3C21BEC0BFC0EDDE3339D936F9BB9300113713C95CFAD00809B16D5263E54D0636905FE33E66B29015F59935750E66815F9CE15A43E7500CBE91884DFA7F7D40F21AFB92DAFE5AA3AAEB703A979A5B24C9E9</vt:lpwstr>
  </property>
  <property fmtid="{D5CDD505-2E9C-101B-9397-08002B2CF9AE}" pid="9" name="Business Objects Context Information7">
    <vt:lpwstr>EE1A09C8F14458C7F3CAA76A7E24C3B6438D050E205B617A4B7949AF288AAB3122D8673656B8B4323977C35C76D1561BE4A7A253874BB238577064B8A13621A04003B24F9A35024777C45EC7CB105837BA2858D7DCA6239D2626278AD854C5DA899170D132C4E5838F4BE609CB49DC180D854CEFC429B9ECC1563CDB4E8A595</vt:lpwstr>
  </property>
  <property fmtid="{D5CDD505-2E9C-101B-9397-08002B2CF9AE}" pid="10" name="Business Objects Context Information8">
    <vt:lpwstr>1F4B6B6A76EFA0F862792F2A389C69D3412888B97204E4F99296DCAF2F6812AA3364A8B6A4A8465B1C0CAF762583E457C86B5CBC88BA5423415912F0C28ABD5AC219726EDEAEE8C6440BFE494F880E4BF57E26283880CEEF99E1B0EA16FCE7A3AE147B9CC1B6961F7A44F28A4103E8263DAE9BEA2497F639C517C109DF9D3D8</vt:lpwstr>
  </property>
  <property fmtid="{D5CDD505-2E9C-101B-9397-08002B2CF9AE}" pid="11" name="Business Objects Context Information9">
    <vt:lpwstr>A72A06A11D74350E2468678F30927EF878B8AD17ECAE5F3BBA14E4AE99F29318B8A83D6629D240B714BCDD5BB2D1A0AF1868685070E3C620B6C5228DA59DD0BAD64C5E615CF6B691EA8B6FD6FF3073360339A59FADDCD19DB6C32B298155C240B8F6403E3C6A8C12BEEE5210AB73E649461CA2E4467</vt:lpwstr>
  </property>
</Properties>
</file>