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2do trimestre\IV. Informacion financiera adicional (LDF)\"/>
    </mc:Choice>
  </mc:AlternateContent>
  <bookViews>
    <workbookView xWindow="0" yWindow="0" windowWidth="288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D76" i="1"/>
  <c r="E74" i="1"/>
  <c r="E72" i="1"/>
  <c r="D72" i="1"/>
  <c r="F71" i="1"/>
  <c r="E71" i="1"/>
  <c r="D71" i="1"/>
  <c r="D70" i="1" s="1"/>
  <c r="F60" i="1"/>
  <c r="E60" i="1"/>
  <c r="D60" i="1"/>
  <c r="E56" i="1"/>
  <c r="D56" i="1"/>
  <c r="F55" i="1"/>
  <c r="E55" i="1"/>
  <c r="D55" i="1"/>
  <c r="D54" i="1" s="1"/>
  <c r="F45" i="1"/>
  <c r="F72" i="1" s="1"/>
  <c r="F70" i="1" s="1"/>
  <c r="F44" i="1"/>
  <c r="F56" i="1" s="1"/>
  <c r="F54" i="1" s="1"/>
  <c r="E43" i="1"/>
  <c r="D43" i="1"/>
  <c r="F40" i="1"/>
  <c r="E40" i="1"/>
  <c r="E47" i="1" s="1"/>
  <c r="E13" i="1" s="1"/>
  <c r="D40" i="1"/>
  <c r="D47" i="1" s="1"/>
  <c r="D13" i="1" s="1"/>
  <c r="F32" i="1"/>
  <c r="F31" i="1"/>
  <c r="F30" i="1" s="1"/>
  <c r="E30" i="1"/>
  <c r="D30" i="1"/>
  <c r="F19" i="1"/>
  <c r="E19" i="1"/>
  <c r="D19" i="1"/>
  <c r="F17" i="1"/>
  <c r="F74" i="1" s="1"/>
  <c r="E17" i="1"/>
  <c r="D17" i="1"/>
  <c r="D74" i="1" s="1"/>
  <c r="E16" i="1"/>
  <c r="E58" i="1" s="1"/>
  <c r="D16" i="1"/>
  <c r="D58" i="1" s="1"/>
  <c r="E15" i="1"/>
  <c r="F12" i="1"/>
  <c r="F69" i="1" s="1"/>
  <c r="E12" i="1"/>
  <c r="E69" i="1" s="1"/>
  <c r="D12" i="1"/>
  <c r="D69" i="1" s="1"/>
  <c r="F11" i="1"/>
  <c r="F53" i="1" s="1"/>
  <c r="E11" i="1"/>
  <c r="E53" i="1" s="1"/>
  <c r="D11" i="1"/>
  <c r="D53" i="1" s="1"/>
  <c r="D62" i="1" s="1"/>
  <c r="D63" i="1" s="1"/>
  <c r="E54" i="1" l="1"/>
  <c r="F47" i="1"/>
  <c r="F13" i="1" s="1"/>
  <c r="F10" i="1" s="1"/>
  <c r="E62" i="1"/>
  <c r="E63" i="1" s="1"/>
  <c r="F16" i="1"/>
  <c r="F58" i="1" s="1"/>
  <c r="F43" i="1"/>
  <c r="E70" i="1"/>
  <c r="E78" i="1" s="1"/>
  <c r="E79" i="1" s="1"/>
  <c r="E10" i="1"/>
  <c r="E23" i="1" s="1"/>
  <c r="E24" i="1" s="1"/>
  <c r="E25" i="1" s="1"/>
  <c r="E34" i="1" s="1"/>
  <c r="D10" i="1"/>
  <c r="F78" i="1"/>
  <c r="F79" i="1" s="1"/>
  <c r="F62" i="1"/>
  <c r="F63" i="1" s="1"/>
  <c r="D78" i="1"/>
  <c r="D79" i="1" s="1"/>
  <c r="D15" i="1"/>
  <c r="D23" i="1" s="1"/>
  <c r="D24" i="1" s="1"/>
  <c r="D25" i="1" s="1"/>
  <c r="D34" i="1" s="1"/>
  <c r="F15" i="1"/>
  <c r="F23" i="1" l="1"/>
  <c r="F24" i="1" s="1"/>
  <c r="F25" i="1" s="1"/>
  <c r="F34" i="1" s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<sst xmlns="http://schemas.openxmlformats.org/spreadsheetml/2006/main" count="76" uniqueCount="51">
  <si>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</si>
  <si>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</si>
  <si>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Del 1 de enero al 30 de junio de 2020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</si>
  <si>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</si>
  <si>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</si>
  <si>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</si>
  <si>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</si>
  <si>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</si>
  <si>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</si>
  <si>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</si>
  <si>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</si>
  <si>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</si>
  <si>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</si>
  <si>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</si>
  <si>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</si>
  <si>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</si>
  <si>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</si>
  <si>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</si>
  <si>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</si>
  <si>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</si>
  <si>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</si>
  <si>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</si>
  <si>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</si>
  <si>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</si>
  <si>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</si>
  <si>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</si>
  <si>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</si>
  <si>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</si>
  <si>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</si>
  <si>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</si>
  <si>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</si>
  <si>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</si>
  <si>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</si>
  <si>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</si>
  <si>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</si>
  <si>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</si>
  <si>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</si>
  <si>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</si>
  <si>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</si>
  <si>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</si>
  <si>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</si>
  <si>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</si>
  <si>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</si>
  <si>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</si>
  <si>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</si>
  <si>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L.A.E. MANUEL ZERMEÑO CHAVEZ</t>
  </si>
  <si>
    <t>TESORERO MUNICIPAL</t>
  </si>
  <si>
    <t>___________________________________________</t>
  </si>
  <si>
    <t xml:space="preserve">         C. HILDA ARACELI BROWN FIGUEREDO</t>
  </si>
  <si>
    <t xml:space="preserve">                     PRESIDENTE MUNICIPAL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</si>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</sst>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4" fillId="5" borderId="5" xfId="1" applyFont="1" applyFill="1" applyBorder="1" applyAlignment="1">
      <alignment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5" borderId="5" xfId="1" applyFont="1" applyFill="1" applyBorder="1" applyAlignment="1">
      <alignment vertical="center"/>
    </xf>
    <xf numFmtId="44" fontId="4" fillId="6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0" fontId="10" fillId="0" borderId="0" xfId="3" applyFont="1"/>
    <xf numFmtId="0" fontId="10" fillId="0" borderId="0" xfId="3" applyFont="1" applyAlignment="1">
      <alignment horizontal="left"/>
    </xf>
    <xf numFmtId="0" fontId="10" fillId="0" borderId="0" xfId="3" applyFont="1" applyAlignment="1"/>
    <xf numFmtId="0" fontId="10" fillId="0" borderId="0" xfId="3" applyFont="1" applyBorder="1"/>
    <xf numFmtId="0" fontId="10" fillId="0" borderId="0" xfId="3" applyFont="1" applyAlignment="1">
      <alignment horizont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0/AVANCE%20DE%20INGRESOS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0 POR RUBRO"/>
      <sheetName val="INGRESOS 2020 RUBRO Y PARTIDA"/>
      <sheetName val="INGRESOS 2020 CALENDARIO MENSUA"/>
      <sheetName val="INGRESOS 2020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3">
          <cell r="E43">
            <v>460115046.05000001</v>
          </cell>
          <cell r="H43">
            <v>264059820.14999998</v>
          </cell>
          <cell r="I43">
            <v>264059820.14999998</v>
          </cell>
        </row>
        <row r="67">
          <cell r="E67">
            <v>106194012.99000001</v>
          </cell>
          <cell r="H67">
            <v>64335398.200000003</v>
          </cell>
          <cell r="I67">
            <v>64335398.200000003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51"/>
  <sheetViews>
    <sheetView tabSelected="1" workbookViewId="0">
      <selection activeCell="H17" sqref="H17"/>
    </sheetView>
  </sheetViews>
  <sheetFormatPr baseColWidth="10" defaultRowHeight="12.75" x14ac:dyDescent="0.2"/>
  <cols>
    <col min="1" max="1" width="11.42578125" style="1"/>
    <col min="2" max="2" width="3.28515625" style="1" customWidth="1"/>
    <col min="3" max="3" width="65" style="1" customWidth="1"/>
    <col min="4" max="4" width="13" style="1" bestFit="1" customWidth="1"/>
    <col min="5" max="5" width="13.42578125" style="1" bestFit="1" customWidth="1"/>
    <col min="6" max="6" width="12.85546875" style="1" bestFit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59" t="s">
        <v>0</v>
      </c>
      <c r="C2" s="60"/>
      <c r="D2" s="60"/>
      <c r="E2" s="60"/>
      <c r="F2" s="61"/>
    </row>
    <row r="3" spans="2:8" ht="12.75" customHeight="1" x14ac:dyDescent="0.2">
      <c r="B3" s="62" t="s">
        <v>1</v>
      </c>
      <c r="C3" s="63"/>
      <c r="D3" s="63"/>
      <c r="E3" s="63"/>
      <c r="F3" s="64"/>
    </row>
    <row r="4" spans="2:8" ht="12.75" customHeight="1" x14ac:dyDescent="0.2">
      <c r="B4" s="62" t="s">
        <v>2</v>
      </c>
      <c r="C4" s="63"/>
      <c r="D4" s="63"/>
      <c r="E4" s="63"/>
      <c r="F4" s="64"/>
    </row>
    <row r="5" spans="2:8" ht="12.75" customHeight="1" thickBot="1" x14ac:dyDescent="0.25">
      <c r="B5" s="65" t="s">
        <v>3</v>
      </c>
      <c r="C5" s="66"/>
      <c r="D5" s="66"/>
      <c r="E5" s="66"/>
      <c r="F5" s="67"/>
    </row>
    <row r="6" spans="2:8" ht="12.75" customHeight="1" thickBot="1" x14ac:dyDescent="0.25">
      <c r="B6" s="2"/>
    </row>
    <row r="7" spans="2:8" ht="12.75" customHeight="1" x14ac:dyDescent="0.2">
      <c r="B7" s="51" t="s">
        <v>4</v>
      </c>
      <c r="C7" s="52"/>
      <c r="D7" s="3" t="s">
        <v>5</v>
      </c>
      <c r="E7" s="68" t="s">
        <v>6</v>
      </c>
      <c r="F7" s="3" t="s">
        <v>7</v>
      </c>
    </row>
    <row r="8" spans="2:8" ht="12.75" customHeight="1" thickBot="1" x14ac:dyDescent="0.25">
      <c r="B8" s="53"/>
      <c r="C8" s="54"/>
      <c r="D8" s="4" t="s">
        <v>8</v>
      </c>
      <c r="E8" s="69"/>
      <c r="F8" s="4" t="s">
        <v>9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10</v>
      </c>
      <c r="D10" s="8">
        <f>SUM(D11:D13)</f>
        <v>553774809.07999992</v>
      </c>
      <c r="E10" s="8">
        <f>SUM(E11:E13)</f>
        <v>322251447.49999994</v>
      </c>
      <c r="F10" s="8">
        <f>SUM(F11:F13)</f>
        <v>322251447.49999994</v>
      </c>
    </row>
    <row r="11" spans="2:8" ht="12.75" customHeight="1" x14ac:dyDescent="0.2">
      <c r="B11" s="5"/>
      <c r="C11" s="9" t="s">
        <v>11</v>
      </c>
      <c r="D11" s="10">
        <f>+'[1]EAI-LDF (2)'!E43</f>
        <v>460115046.05000001</v>
      </c>
      <c r="E11" s="10">
        <f>'[1]EAI-LDF (2)'!H43</f>
        <v>264059820.14999998</v>
      </c>
      <c r="F11" s="10">
        <f>+'[1]EAI-LDF (2)'!I43</f>
        <v>264059820.14999998</v>
      </c>
    </row>
    <row r="12" spans="2:8" ht="12.75" customHeight="1" x14ac:dyDescent="0.2">
      <c r="B12" s="5"/>
      <c r="C12" s="9" t="s">
        <v>12</v>
      </c>
      <c r="D12" s="10">
        <f>+'[1]EAI-LDF (2)'!E67</f>
        <v>106194012.99000001</v>
      </c>
      <c r="E12" s="10">
        <f>'[1]EAI-LDF (2)'!H67</f>
        <v>64335398.200000003</v>
      </c>
      <c r="F12" s="10">
        <f>+'[1]EAI-LDF (2)'!I67</f>
        <v>64335398.200000003</v>
      </c>
    </row>
    <row r="13" spans="2:8" ht="12.75" customHeight="1" x14ac:dyDescent="0.2">
      <c r="B13" s="5"/>
      <c r="C13" s="9" t="s">
        <v>13</v>
      </c>
      <c r="D13" s="10">
        <f>+D47</f>
        <v>-12534249.959999999</v>
      </c>
      <c r="E13" s="10">
        <f>+E47</f>
        <v>-6143770.8500000006</v>
      </c>
      <c r="F13" s="10">
        <f>+F47</f>
        <v>-6143770.8500000006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14</v>
      </c>
      <c r="D15" s="8">
        <f>SUM(D16:D17)</f>
        <v>553774809.03999996</v>
      </c>
      <c r="E15" s="8">
        <f>SUM(E16:E17)</f>
        <v>239049397.83999997</v>
      </c>
      <c r="F15" s="8">
        <f>SUM(F16:F17)</f>
        <v>231124353.80000001</v>
      </c>
      <c r="H15" s="13"/>
    </row>
    <row r="16" spans="2:8" ht="12.75" customHeight="1" x14ac:dyDescent="0.2">
      <c r="B16" s="5"/>
      <c r="C16" s="9" t="s">
        <v>15</v>
      </c>
      <c r="D16" s="10">
        <f>508785468.62-D44</f>
        <v>507778230.50999999</v>
      </c>
      <c r="E16" s="14">
        <f>219213808.59-E44</f>
        <v>218206570.47999999</v>
      </c>
      <c r="F16" s="10">
        <f>211756764.55-F44</f>
        <v>210749526.44</v>
      </c>
      <c r="H16" s="15"/>
    </row>
    <row r="17" spans="2:6" ht="12.75" customHeight="1" x14ac:dyDescent="0.2">
      <c r="B17" s="5"/>
      <c r="C17" s="9" t="s">
        <v>16</v>
      </c>
      <c r="D17" s="10">
        <f>57523590.38-D45</f>
        <v>45996578.530000001</v>
      </c>
      <c r="E17" s="14">
        <f>25979360.1-E45</f>
        <v>20842827.359999999</v>
      </c>
      <c r="F17" s="10">
        <f>25511360.1-F45</f>
        <v>20374827.359999999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17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18</v>
      </c>
      <c r="D20" s="10"/>
      <c r="E20" s="10"/>
      <c r="F20" s="10"/>
    </row>
    <row r="21" spans="2:6" ht="12.75" customHeight="1" x14ac:dyDescent="0.2">
      <c r="B21" s="5"/>
      <c r="C21" s="9" t="s">
        <v>19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20</v>
      </c>
      <c r="D23" s="8">
        <f>+D10-D15+D19</f>
        <v>3.9999961853027344E-2</v>
      </c>
      <c r="E23" s="8">
        <f>+E10-E15+E19</f>
        <v>83202049.659999967</v>
      </c>
      <c r="F23" s="8">
        <f>+F10-F15+F19</f>
        <v>91127093.699999928</v>
      </c>
    </row>
    <row r="24" spans="2:6" ht="12.75" customHeight="1" x14ac:dyDescent="0.2">
      <c r="B24" s="5"/>
      <c r="C24" s="7" t="s">
        <v>21</v>
      </c>
      <c r="D24" s="8">
        <f>+D23-D13</f>
        <v>12534249.999999961</v>
      </c>
      <c r="E24" s="8">
        <f>+E23-E13</f>
        <v>89345820.509999961</v>
      </c>
      <c r="F24" s="8">
        <f>+F23-F13</f>
        <v>97270864.549999923</v>
      </c>
    </row>
    <row r="25" spans="2:6" ht="16.5" customHeight="1" x14ac:dyDescent="0.2">
      <c r="B25" s="5"/>
      <c r="C25" s="7" t="s">
        <v>22</v>
      </c>
      <c r="D25" s="8">
        <f>+D24-D19</f>
        <v>12534249.999999961</v>
      </c>
      <c r="E25" s="8">
        <f>+E24-E19</f>
        <v>89345820.509999961</v>
      </c>
      <c r="F25" s="8">
        <f>+F24-F19</f>
        <v>97270864.549999923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2.75" customHeight="1" thickBot="1" x14ac:dyDescent="0.25">
      <c r="B28" s="57" t="s">
        <v>23</v>
      </c>
      <c r="C28" s="58"/>
      <c r="D28" s="21" t="s">
        <v>8</v>
      </c>
      <c r="E28" s="21" t="s">
        <v>6</v>
      </c>
      <c r="F28" s="21" t="s">
        <v>24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25</v>
      </c>
      <c r="D30" s="8">
        <f>SUM(D31:D32)</f>
        <v>15975060.25</v>
      </c>
      <c r="E30" s="8">
        <f>SUM(E31:E32)</f>
        <v>8069728.9900000002</v>
      </c>
      <c r="F30" s="8">
        <f>SUM(F31:F32)</f>
        <v>8069728.9900000002</v>
      </c>
    </row>
    <row r="31" spans="2:6" ht="12.75" customHeight="1" x14ac:dyDescent="0.2">
      <c r="B31" s="5"/>
      <c r="C31" s="9" t="s">
        <v>26</v>
      </c>
      <c r="D31" s="11">
        <v>1391872.07</v>
      </c>
      <c r="E31" s="22">
        <v>1391872.07</v>
      </c>
      <c r="F31" s="11">
        <f>+E31</f>
        <v>1391872.07</v>
      </c>
    </row>
    <row r="32" spans="2:6" ht="12.75" customHeight="1" x14ac:dyDescent="0.2">
      <c r="B32" s="5"/>
      <c r="C32" s="9" t="s">
        <v>27</v>
      </c>
      <c r="D32" s="11">
        <v>14583188.18</v>
      </c>
      <c r="E32" s="22">
        <v>6677856.9199999999</v>
      </c>
      <c r="F32" s="11">
        <f>++E32</f>
        <v>6677856.9199999999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28</v>
      </c>
      <c r="D34" s="8">
        <f>+D25+D30</f>
        <v>28509310.249999963</v>
      </c>
      <c r="E34" s="8">
        <f>+E25+E30</f>
        <v>97415549.499999955</v>
      </c>
      <c r="F34" s="8">
        <f>+F25+F30</f>
        <v>105340593.53999992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51" t="s">
        <v>23</v>
      </c>
      <c r="C37" s="52"/>
      <c r="D37" s="55" t="s">
        <v>29</v>
      </c>
      <c r="E37" s="55" t="s">
        <v>6</v>
      </c>
      <c r="F37" s="23" t="s">
        <v>7</v>
      </c>
    </row>
    <row r="38" spans="2:7" ht="12.75" customHeight="1" thickBot="1" x14ac:dyDescent="0.25">
      <c r="B38" s="53"/>
      <c r="C38" s="54"/>
      <c r="D38" s="56"/>
      <c r="E38" s="56"/>
      <c r="F38" s="24" t="s">
        <v>24</v>
      </c>
    </row>
    <row r="39" spans="2:7" ht="12.75" customHeight="1" x14ac:dyDescent="0.2">
      <c r="B39" s="25"/>
      <c r="C39" s="26"/>
      <c r="D39" s="27"/>
      <c r="E39" s="27"/>
      <c r="F39" s="27"/>
    </row>
    <row r="40" spans="2:7" ht="12.75" customHeight="1" x14ac:dyDescent="0.2">
      <c r="B40" s="28"/>
      <c r="C40" s="29" t="s">
        <v>30</v>
      </c>
      <c r="D40" s="30">
        <f>SUM(D41:D42)</f>
        <v>0</v>
      </c>
      <c r="E40" s="30">
        <f>SUM(E41:E42)</f>
        <v>0</v>
      </c>
      <c r="F40" s="30">
        <f>SUM(F41:F42)</f>
        <v>0</v>
      </c>
      <c r="G40" s="31"/>
    </row>
    <row r="41" spans="2:7" ht="12.75" customHeight="1" x14ac:dyDescent="0.2">
      <c r="B41" s="25"/>
      <c r="C41" s="32" t="s">
        <v>31</v>
      </c>
      <c r="D41" s="27">
        <v>0</v>
      </c>
      <c r="E41" s="27">
        <v>0</v>
      </c>
      <c r="F41" s="27">
        <v>0</v>
      </c>
    </row>
    <row r="42" spans="2:7" ht="12.75" customHeight="1" x14ac:dyDescent="0.2">
      <c r="B42" s="25"/>
      <c r="C42" s="32" t="s">
        <v>32</v>
      </c>
      <c r="D42" s="27">
        <v>0</v>
      </c>
      <c r="E42" s="27">
        <v>0</v>
      </c>
      <c r="F42" s="27">
        <v>0</v>
      </c>
    </row>
    <row r="43" spans="2:7" ht="12.75" customHeight="1" x14ac:dyDescent="0.2">
      <c r="B43" s="28"/>
      <c r="C43" s="29" t="s">
        <v>33</v>
      </c>
      <c r="D43" s="30">
        <f>SUM(D44:D45)</f>
        <v>12534249.959999999</v>
      </c>
      <c r="E43" s="30">
        <f>SUM(E44:E45)</f>
        <v>6143770.8500000006</v>
      </c>
      <c r="F43" s="30">
        <f>SUM(F44:F45)</f>
        <v>6143770.8500000006</v>
      </c>
    </row>
    <row r="44" spans="2:7" ht="12.75" customHeight="1" x14ac:dyDescent="0.2">
      <c r="B44" s="25"/>
      <c r="C44" s="32" t="s">
        <v>34</v>
      </c>
      <c r="D44" s="27">
        <v>1007238.11</v>
      </c>
      <c r="E44" s="33">
        <v>1007238.11</v>
      </c>
      <c r="F44" s="27">
        <f>+E44</f>
        <v>1007238.11</v>
      </c>
    </row>
    <row r="45" spans="2:7" ht="12.75" customHeight="1" x14ac:dyDescent="0.2">
      <c r="B45" s="25"/>
      <c r="C45" s="32" t="s">
        <v>35</v>
      </c>
      <c r="D45" s="27">
        <v>11527011.85</v>
      </c>
      <c r="E45" s="33">
        <v>5136532.74</v>
      </c>
      <c r="F45" s="27">
        <f>+E45</f>
        <v>5136532.74</v>
      </c>
    </row>
    <row r="46" spans="2:7" ht="12.75" customHeight="1" x14ac:dyDescent="0.2">
      <c r="B46" s="25"/>
      <c r="C46" s="26"/>
      <c r="D46" s="27"/>
      <c r="E46" s="27"/>
      <c r="F46" s="27"/>
    </row>
    <row r="47" spans="2:7" ht="12.75" customHeight="1" x14ac:dyDescent="0.2">
      <c r="B47" s="45"/>
      <c r="C47" s="47" t="s">
        <v>36</v>
      </c>
      <c r="D47" s="49">
        <f>+D40-D43</f>
        <v>-12534249.959999999</v>
      </c>
      <c r="E47" s="49">
        <f>+E40-E43</f>
        <v>-6143770.8500000006</v>
      </c>
      <c r="F47" s="49">
        <f>+F40-F43</f>
        <v>-6143770.8500000006</v>
      </c>
    </row>
    <row r="48" spans="2:7" ht="12.75" customHeight="1" thickBot="1" x14ac:dyDescent="0.25">
      <c r="B48" s="46"/>
      <c r="C48" s="48"/>
      <c r="D48" s="50"/>
      <c r="E48" s="50"/>
      <c r="F48" s="50"/>
    </row>
    <row r="49" spans="2:6" ht="12.75" customHeight="1" thickBot="1" x14ac:dyDescent="0.3">
      <c r="B49" s="2"/>
      <c r="D49" s="20"/>
      <c r="E49" s="20"/>
      <c r="F49" s="20"/>
    </row>
    <row r="50" spans="2:6" ht="12.75" customHeight="1" x14ac:dyDescent="0.2">
      <c r="B50" s="51" t="s">
        <v>23</v>
      </c>
      <c r="C50" s="52"/>
      <c r="D50" s="23" t="s">
        <v>5</v>
      </c>
      <c r="E50" s="55" t="s">
        <v>6</v>
      </c>
      <c r="F50" s="23" t="s">
        <v>7</v>
      </c>
    </row>
    <row r="51" spans="2:6" ht="12.75" customHeight="1" thickBot="1" x14ac:dyDescent="0.25">
      <c r="B51" s="53"/>
      <c r="C51" s="54"/>
      <c r="D51" s="24" t="s">
        <v>8</v>
      </c>
      <c r="E51" s="56"/>
      <c r="F51" s="24" t="s">
        <v>24</v>
      </c>
    </row>
    <row r="52" spans="2:6" ht="12.75" customHeight="1" x14ac:dyDescent="0.2">
      <c r="B52" s="43"/>
      <c r="C52" s="44"/>
      <c r="D52" s="27"/>
      <c r="E52" s="27"/>
      <c r="F52" s="27"/>
    </row>
    <row r="53" spans="2:6" ht="12.75" customHeight="1" x14ac:dyDescent="0.2">
      <c r="B53" s="25"/>
      <c r="C53" s="26" t="s">
        <v>37</v>
      </c>
      <c r="D53" s="27">
        <f>+D11</f>
        <v>460115046.05000001</v>
      </c>
      <c r="E53" s="27">
        <f>+E11</f>
        <v>264059820.14999998</v>
      </c>
      <c r="F53" s="27">
        <f>+F11</f>
        <v>264059820.14999998</v>
      </c>
    </row>
    <row r="54" spans="2:6" ht="12.75" customHeight="1" x14ac:dyDescent="0.2">
      <c r="B54" s="25"/>
      <c r="C54" s="26" t="s">
        <v>38</v>
      </c>
      <c r="D54" s="27">
        <f>+D55-D56</f>
        <v>-1007238.11</v>
      </c>
      <c r="E54" s="27">
        <f>+E55-E56</f>
        <v>-1007238.11</v>
      </c>
      <c r="F54" s="27">
        <f>+F55-F56</f>
        <v>-1007238.11</v>
      </c>
    </row>
    <row r="55" spans="2:6" ht="12.75" customHeight="1" x14ac:dyDescent="0.2">
      <c r="B55" s="25"/>
      <c r="C55" s="32" t="s">
        <v>31</v>
      </c>
      <c r="D55" s="27">
        <f>+D41</f>
        <v>0</v>
      </c>
      <c r="E55" s="27">
        <f>+E41</f>
        <v>0</v>
      </c>
      <c r="F55" s="27">
        <f>+F41</f>
        <v>0</v>
      </c>
    </row>
    <row r="56" spans="2:6" ht="12.75" customHeight="1" x14ac:dyDescent="0.2">
      <c r="B56" s="25"/>
      <c r="C56" s="32" t="s">
        <v>34</v>
      </c>
      <c r="D56" s="27">
        <f>+D44</f>
        <v>1007238.11</v>
      </c>
      <c r="E56" s="27">
        <f>+E44</f>
        <v>1007238.11</v>
      </c>
      <c r="F56" s="27">
        <f>+F44</f>
        <v>1007238.11</v>
      </c>
    </row>
    <row r="57" spans="2:6" ht="12.75" customHeight="1" x14ac:dyDescent="0.2">
      <c r="B57" s="25"/>
      <c r="C57" s="26"/>
      <c r="D57" s="27"/>
      <c r="E57" s="27"/>
      <c r="F57" s="27"/>
    </row>
    <row r="58" spans="2:6" ht="12.75" customHeight="1" x14ac:dyDescent="0.2">
      <c r="B58" s="25"/>
      <c r="C58" s="26" t="s">
        <v>15</v>
      </c>
      <c r="D58" s="27">
        <f>+D16</f>
        <v>507778230.50999999</v>
      </c>
      <c r="E58" s="27">
        <f>+E16</f>
        <v>218206570.47999999</v>
      </c>
      <c r="F58" s="27">
        <f>+F16</f>
        <v>210749526.44</v>
      </c>
    </row>
    <row r="59" spans="2:6" ht="12.75" customHeight="1" x14ac:dyDescent="0.2">
      <c r="B59" s="25"/>
      <c r="C59" s="26"/>
      <c r="D59" s="27"/>
      <c r="E59" s="27"/>
      <c r="F59" s="27"/>
    </row>
    <row r="60" spans="2:6" ht="12.75" customHeight="1" x14ac:dyDescent="0.2">
      <c r="B60" s="25"/>
      <c r="C60" s="26" t="s">
        <v>18</v>
      </c>
      <c r="D60" s="34">
        <f>+D20</f>
        <v>0</v>
      </c>
      <c r="E60" s="27">
        <f>+E20</f>
        <v>0</v>
      </c>
      <c r="F60" s="27">
        <f>+F20</f>
        <v>0</v>
      </c>
    </row>
    <row r="61" spans="2:6" ht="12.75" customHeight="1" x14ac:dyDescent="0.2">
      <c r="B61" s="25"/>
      <c r="C61" s="26"/>
      <c r="D61" s="27"/>
      <c r="E61" s="27"/>
      <c r="F61" s="27"/>
    </row>
    <row r="62" spans="2:6" ht="12.75" customHeight="1" x14ac:dyDescent="0.2">
      <c r="B62" s="28"/>
      <c r="C62" s="29" t="s">
        <v>39</v>
      </c>
      <c r="D62" s="30">
        <f>+D53+D54-D58+D60</f>
        <v>-48670422.569999993</v>
      </c>
      <c r="E62" s="30">
        <f>+E53+E54-E58+E60</f>
        <v>44846011.559999973</v>
      </c>
      <c r="F62" s="30">
        <f>+F53+F54-F58+F60</f>
        <v>52303055.599999964</v>
      </c>
    </row>
    <row r="63" spans="2:6" ht="12.75" customHeight="1" x14ac:dyDescent="0.2">
      <c r="B63" s="28"/>
      <c r="C63" s="29" t="s">
        <v>40</v>
      </c>
      <c r="D63" s="30">
        <f>+D62-D54</f>
        <v>-47663184.459999993</v>
      </c>
      <c r="E63" s="30">
        <f>+E62-E54</f>
        <v>45853249.669999972</v>
      </c>
      <c r="F63" s="30">
        <f>+F62-F54</f>
        <v>53310293.709999964</v>
      </c>
    </row>
    <row r="64" spans="2:6" ht="12.75" customHeight="1" thickBot="1" x14ac:dyDescent="0.25">
      <c r="B64" s="35"/>
      <c r="C64" s="36"/>
      <c r="D64" s="37"/>
      <c r="E64" s="37"/>
      <c r="F64" s="37"/>
    </row>
    <row r="65" spans="2:6" ht="12.75" customHeight="1" thickBot="1" x14ac:dyDescent="0.3">
      <c r="B65" s="2"/>
      <c r="D65" s="20"/>
      <c r="E65" s="20"/>
      <c r="F65" s="20"/>
    </row>
    <row r="66" spans="2:6" ht="12.75" customHeight="1" x14ac:dyDescent="0.2">
      <c r="B66" s="51" t="s">
        <v>23</v>
      </c>
      <c r="C66" s="52"/>
      <c r="D66" s="55" t="s">
        <v>29</v>
      </c>
      <c r="E66" s="55" t="s">
        <v>6</v>
      </c>
      <c r="F66" s="23" t="s">
        <v>7</v>
      </c>
    </row>
    <row r="67" spans="2:6" ht="12.75" customHeight="1" thickBot="1" x14ac:dyDescent="0.25">
      <c r="B67" s="53"/>
      <c r="C67" s="54"/>
      <c r="D67" s="56"/>
      <c r="E67" s="56"/>
      <c r="F67" s="24" t="s">
        <v>24</v>
      </c>
    </row>
    <row r="68" spans="2:6" ht="12.75" customHeight="1" x14ac:dyDescent="0.2">
      <c r="B68" s="43"/>
      <c r="C68" s="44"/>
      <c r="D68" s="27"/>
      <c r="E68" s="27"/>
      <c r="F68" s="27"/>
    </row>
    <row r="69" spans="2:6" ht="12.75" customHeight="1" x14ac:dyDescent="0.2">
      <c r="B69" s="25"/>
      <c r="C69" s="26" t="s">
        <v>12</v>
      </c>
      <c r="D69" s="27">
        <f>+D12</f>
        <v>106194012.99000001</v>
      </c>
      <c r="E69" s="27">
        <f>+E12</f>
        <v>64335398.200000003</v>
      </c>
      <c r="F69" s="27">
        <f>+F12</f>
        <v>64335398.200000003</v>
      </c>
    </row>
    <row r="70" spans="2:6" ht="12.75" customHeight="1" x14ac:dyDescent="0.2">
      <c r="B70" s="25"/>
      <c r="C70" s="26" t="s">
        <v>41</v>
      </c>
      <c r="D70" s="27">
        <f>+D71-D72</f>
        <v>-11527011.85</v>
      </c>
      <c r="E70" s="27">
        <f>+E71-E72</f>
        <v>-5136532.74</v>
      </c>
      <c r="F70" s="27">
        <f>+F71-F72</f>
        <v>-5136532.74</v>
      </c>
    </row>
    <row r="71" spans="2:6" ht="12.75" customHeight="1" x14ac:dyDescent="0.2">
      <c r="B71" s="25"/>
      <c r="C71" s="32" t="s">
        <v>32</v>
      </c>
      <c r="D71" s="27">
        <f>+D42</f>
        <v>0</v>
      </c>
      <c r="E71" s="27">
        <f>+E42</f>
        <v>0</v>
      </c>
      <c r="F71" s="27">
        <f>+F42</f>
        <v>0</v>
      </c>
    </row>
    <row r="72" spans="2:6" ht="12.75" customHeight="1" x14ac:dyDescent="0.2">
      <c r="B72" s="25"/>
      <c r="C72" s="32" t="s">
        <v>35</v>
      </c>
      <c r="D72" s="27">
        <f>+D45</f>
        <v>11527011.85</v>
      </c>
      <c r="E72" s="27">
        <f>+E45</f>
        <v>5136532.74</v>
      </c>
      <c r="F72" s="27">
        <f>+F45</f>
        <v>5136532.74</v>
      </c>
    </row>
    <row r="73" spans="2:6" ht="12.75" customHeight="1" x14ac:dyDescent="0.2">
      <c r="B73" s="25"/>
      <c r="C73" s="26"/>
      <c r="D73" s="27"/>
      <c r="E73" s="27"/>
      <c r="F73" s="27"/>
    </row>
    <row r="74" spans="2:6" ht="12.75" customHeight="1" x14ac:dyDescent="0.2">
      <c r="B74" s="25"/>
      <c r="C74" s="26" t="s">
        <v>42</v>
      </c>
      <c r="D74" s="27">
        <f>+D17</f>
        <v>45996578.530000001</v>
      </c>
      <c r="E74" s="27">
        <f>+E17</f>
        <v>20842827.359999999</v>
      </c>
      <c r="F74" s="27">
        <f>+F17</f>
        <v>20374827.359999999</v>
      </c>
    </row>
    <row r="75" spans="2:6" ht="12.75" customHeight="1" x14ac:dyDescent="0.2">
      <c r="B75" s="25"/>
      <c r="C75" s="26"/>
      <c r="D75" s="27"/>
      <c r="E75" s="27"/>
      <c r="F75" s="27"/>
    </row>
    <row r="76" spans="2:6" ht="12.75" customHeight="1" x14ac:dyDescent="0.2">
      <c r="B76" s="25"/>
      <c r="C76" s="26" t="s">
        <v>19</v>
      </c>
      <c r="D76" s="34">
        <f>+D21</f>
        <v>0</v>
      </c>
      <c r="E76" s="27">
        <f>+E21</f>
        <v>0</v>
      </c>
      <c r="F76" s="27">
        <f>+F21</f>
        <v>0</v>
      </c>
    </row>
    <row r="77" spans="2:6" ht="12.75" customHeight="1" x14ac:dyDescent="0.2">
      <c r="B77" s="25"/>
      <c r="C77" s="26"/>
      <c r="D77" s="27"/>
      <c r="E77" s="27"/>
      <c r="F77" s="27"/>
    </row>
    <row r="78" spans="2:6" ht="12.75" customHeight="1" x14ac:dyDescent="0.2">
      <c r="B78" s="28"/>
      <c r="C78" s="29" t="s">
        <v>43</v>
      </c>
      <c r="D78" s="30">
        <f>+D69+D70-D74+D76</f>
        <v>48670422.610000014</v>
      </c>
      <c r="E78" s="30">
        <f>+E69+E70-E74+E76</f>
        <v>38356038.100000001</v>
      </c>
      <c r="F78" s="30">
        <f>+F69+F70-F74+F76</f>
        <v>38824038.100000001</v>
      </c>
    </row>
    <row r="79" spans="2:6" ht="12.75" customHeight="1" x14ac:dyDescent="0.2">
      <c r="B79" s="45"/>
      <c r="C79" s="47" t="s">
        <v>44</v>
      </c>
      <c r="D79" s="49">
        <f>+D78-D70</f>
        <v>60197434.460000016</v>
      </c>
      <c r="E79" s="49">
        <f>+E78-E70</f>
        <v>43492570.840000004</v>
      </c>
      <c r="F79" s="49">
        <f>+F78-F70</f>
        <v>43960570.840000004</v>
      </c>
    </row>
    <row r="80" spans="2:6" ht="12.75" customHeight="1" thickBot="1" x14ac:dyDescent="0.25">
      <c r="B80" s="46"/>
      <c r="C80" s="48"/>
      <c r="D80" s="50"/>
      <c r="E80" s="50"/>
      <c r="F80" s="50"/>
    </row>
    <row r="81" spans="4:6" ht="12.75" customHeight="1" x14ac:dyDescent="0.25">
      <c r="D81" s="20"/>
      <c r="E81" s="20"/>
      <c r="F81" s="20"/>
    </row>
    <row r="82" spans="4:6" ht="12.75" customHeight="1" x14ac:dyDescent="0.25">
      <c r="D82" s="20"/>
      <c r="E82" s="20"/>
      <c r="F82" s="20"/>
    </row>
    <row r="83" spans="4:6" ht="12.75" customHeight="1" x14ac:dyDescent="0.25">
      <c r="D83" s="20"/>
      <c r="E83" s="20"/>
      <c r="F83" s="20"/>
    </row>
    <row r="84" spans="4:6" ht="12.75" customHeight="1" x14ac:dyDescent="0.25">
      <c r="D84" s="20"/>
      <c r="E84" s="20"/>
      <c r="F84" s="20"/>
    </row>
    <row r="85" spans="4:6" ht="12.75" customHeight="1" x14ac:dyDescent="0.25">
      <c r="D85" s="20"/>
      <c r="E85" s="20"/>
      <c r="F85" s="20"/>
    </row>
    <row r="86" spans="4:6" ht="12.75" customHeight="1" x14ac:dyDescent="0.25">
      <c r="D86" s="20"/>
      <c r="E86" s="20"/>
      <c r="F86" s="20"/>
    </row>
    <row r="87" spans="4:6" ht="12.75" customHeight="1" x14ac:dyDescent="0.25">
      <c r="D87" s="20"/>
      <c r="E87" s="20"/>
      <c r="F87" s="20"/>
    </row>
    <row r="88" spans="4:6" ht="12.75" customHeight="1" x14ac:dyDescent="0.25">
      <c r="D88" s="20"/>
      <c r="E88" s="20"/>
      <c r="F88" s="20"/>
    </row>
    <row r="89" spans="4:6" ht="12.75" customHeight="1" x14ac:dyDescent="0.25">
      <c r="D89" s="20"/>
      <c r="E89" s="20"/>
      <c r="F89" s="20"/>
    </row>
    <row r="90" spans="4:6" ht="12.75" customHeight="1" x14ac:dyDescent="0.25">
      <c r="D90" s="20"/>
      <c r="E90" s="20"/>
      <c r="F90" s="20"/>
    </row>
    <row r="91" spans="4:6" ht="12.75" customHeight="1" x14ac:dyDescent="0.25">
      <c r="D91" s="20"/>
      <c r="E91" s="20"/>
      <c r="F91" s="20"/>
    </row>
    <row r="92" spans="4:6" ht="12.75" customHeight="1" x14ac:dyDescent="0.25">
      <c r="D92" s="20"/>
      <c r="E92" s="20"/>
      <c r="F92" s="20"/>
    </row>
    <row r="93" spans="4:6" ht="12.75" customHeight="1" x14ac:dyDescent="0.25">
      <c r="D93" s="20"/>
      <c r="E93" s="20"/>
      <c r="F93" s="20"/>
    </row>
    <row r="94" spans="4:6" ht="12.75" customHeight="1" x14ac:dyDescent="0.25">
      <c r="D94" s="20"/>
      <c r="E94" s="20"/>
      <c r="F94" s="20"/>
    </row>
    <row r="95" spans="4:6" ht="12.75" customHeight="1" x14ac:dyDescent="0.25">
      <c r="D95" s="20"/>
      <c r="E95" s="20"/>
      <c r="F95" s="20"/>
    </row>
    <row r="96" spans="4:6" ht="12.75" customHeight="1" x14ac:dyDescent="0.25">
      <c r="D96" s="20"/>
      <c r="E96" s="20"/>
      <c r="F96" s="20"/>
    </row>
    <row r="97" spans="3:6" ht="12.75" customHeight="1" x14ac:dyDescent="0.25">
      <c r="D97" s="20"/>
      <c r="E97" s="20"/>
      <c r="F97" s="20"/>
    </row>
    <row r="98" spans="3:6" ht="12.75" customHeight="1" x14ac:dyDescent="0.25">
      <c r="D98" s="20"/>
      <c r="E98" s="20"/>
      <c r="F98" s="20"/>
    </row>
    <row r="99" spans="3:6" ht="12.75" customHeight="1" x14ac:dyDescent="0.25">
      <c r="D99" s="20"/>
      <c r="E99" s="20"/>
      <c r="F99" s="20"/>
    </row>
    <row r="100" spans="3:6" ht="12.75" customHeight="1" x14ac:dyDescent="0.2">
      <c r="C100" s="41" t="s">
        <v>47</v>
      </c>
      <c r="D100" s="42" t="s">
        <v>50</v>
      </c>
      <c r="E100" s="42"/>
      <c r="F100" s="42"/>
    </row>
    <row r="101" spans="3:6" ht="12.75" customHeight="1" x14ac:dyDescent="0.2">
      <c r="C101" s="39" t="s">
        <v>48</v>
      </c>
      <c r="D101" s="42" t="s">
        <v>45</v>
      </c>
      <c r="E101" s="42"/>
      <c r="F101" s="42"/>
    </row>
    <row r="102" spans="3:6" ht="12.75" customHeight="1" x14ac:dyDescent="0.2">
      <c r="C102" s="40" t="s">
        <v>49</v>
      </c>
      <c r="D102" s="42" t="s">
        <v>46</v>
      </c>
      <c r="E102" s="42"/>
      <c r="F102" s="42"/>
    </row>
    <row r="103" spans="3:6" ht="12.75" customHeight="1" x14ac:dyDescent="0.2">
      <c r="C103" s="38"/>
      <c r="D103" s="38"/>
      <c r="E103" s="38"/>
      <c r="F103" s="38"/>
    </row>
    <row r="104" spans="3:6" ht="12.75" customHeight="1" x14ac:dyDescent="0.25">
      <c r="D104" s="20"/>
      <c r="E104" s="20"/>
      <c r="F104" s="20"/>
    </row>
    <row r="105" spans="3:6" ht="12.75" customHeight="1" x14ac:dyDescent="0.25">
      <c r="D105" s="20"/>
      <c r="E105" s="20"/>
      <c r="F105" s="20"/>
    </row>
    <row r="106" spans="3:6" ht="12.75" customHeight="1" x14ac:dyDescent="0.25">
      <c r="D106" s="20"/>
      <c r="E106" s="20"/>
      <c r="F106" s="20"/>
    </row>
    <row r="107" spans="3:6" ht="12.75" customHeight="1" x14ac:dyDescent="0.25">
      <c r="D107" s="20"/>
      <c r="E107" s="20"/>
      <c r="F107" s="20"/>
    </row>
    <row r="108" spans="3:6" ht="12.75" customHeight="1" x14ac:dyDescent="0.25">
      <c r="D108" s="20"/>
      <c r="E108" s="20"/>
      <c r="F108" s="20"/>
    </row>
    <row r="109" spans="3:6" ht="12.75" customHeight="1" x14ac:dyDescent="0.25">
      <c r="D109" s="20"/>
      <c r="E109" s="20"/>
      <c r="F109" s="20"/>
    </row>
    <row r="110" spans="3:6" ht="12.75" customHeight="1" x14ac:dyDescent="0.25">
      <c r="D110" s="20"/>
      <c r="E110" s="20"/>
      <c r="F110" s="20"/>
    </row>
    <row r="111" spans="3:6" ht="12.75" customHeight="1" x14ac:dyDescent="0.25">
      <c r="D111" s="20"/>
      <c r="E111" s="20"/>
      <c r="F111" s="20"/>
    </row>
    <row r="112" spans="3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  <row r="136" spans="4:6" ht="12.75" customHeight="1" x14ac:dyDescent="0.25">
      <c r="D136" s="20"/>
      <c r="E136" s="20"/>
      <c r="F136" s="20"/>
    </row>
    <row r="137" spans="4:6" ht="12.75" customHeight="1" x14ac:dyDescent="0.25">
      <c r="D137" s="20"/>
      <c r="E137" s="20"/>
      <c r="F137" s="20"/>
    </row>
    <row r="138" spans="4:6" ht="12.75" customHeight="1" x14ac:dyDescent="0.25">
      <c r="D138" s="20"/>
      <c r="E138" s="20"/>
      <c r="F138" s="20"/>
    </row>
    <row r="139" spans="4:6" ht="12.75" customHeight="1" x14ac:dyDescent="0.25">
      <c r="D139" s="20"/>
      <c r="E139" s="20"/>
      <c r="F139" s="20"/>
    </row>
    <row r="140" spans="4:6" ht="12.75" customHeight="1" x14ac:dyDescent="0.25">
      <c r="D140" s="20"/>
      <c r="E140" s="20"/>
      <c r="F140" s="20"/>
    </row>
    <row r="141" spans="4:6" ht="12.75" customHeight="1" x14ac:dyDescent="0.25">
      <c r="D141" s="20"/>
      <c r="E141" s="20"/>
      <c r="F141" s="20"/>
    </row>
    <row r="142" spans="4:6" ht="12.75" customHeight="1" x14ac:dyDescent="0.25">
      <c r="D142" s="20"/>
      <c r="E142" s="20"/>
      <c r="F142" s="20"/>
    </row>
    <row r="143" spans="4:6" ht="12.75" customHeight="1" x14ac:dyDescent="0.25">
      <c r="D143" s="20"/>
      <c r="E143" s="20"/>
      <c r="F143" s="20"/>
    </row>
    <row r="144" spans="4:6" ht="12.75" customHeight="1" x14ac:dyDescent="0.25">
      <c r="D144" s="20"/>
      <c r="E144" s="20"/>
      <c r="F144" s="20"/>
    </row>
    <row r="145" spans="4:6" ht="12.75" customHeight="1" x14ac:dyDescent="0.25">
      <c r="D145" s="20"/>
      <c r="E145" s="20"/>
      <c r="F145" s="20"/>
    </row>
    <row r="146" spans="4:6" ht="12.75" customHeight="1" x14ac:dyDescent="0.25">
      <c r="D146" s="20"/>
      <c r="E146" s="20"/>
      <c r="F146" s="20"/>
    </row>
    <row r="147" spans="4:6" ht="12.75" customHeight="1" x14ac:dyDescent="0.25">
      <c r="D147" s="20"/>
      <c r="E147" s="20"/>
      <c r="F147" s="20"/>
    </row>
    <row r="148" spans="4:6" ht="12.75" customHeight="1" x14ac:dyDescent="0.25">
      <c r="D148" s="20"/>
      <c r="E148" s="20"/>
      <c r="F148" s="20"/>
    </row>
    <row r="149" spans="4:6" ht="12.75" customHeight="1" x14ac:dyDescent="0.25">
      <c r="D149" s="20"/>
      <c r="E149" s="20"/>
      <c r="F149" s="20"/>
    </row>
    <row r="150" spans="4:6" ht="12.75" customHeight="1" x14ac:dyDescent="0.25">
      <c r="D150" s="20"/>
      <c r="E150" s="20"/>
      <c r="F150" s="20"/>
    </row>
    <row r="151" spans="4:6" ht="12.75" customHeight="1" x14ac:dyDescent="0.25">
      <c r="D151" s="20"/>
      <c r="E151" s="20"/>
      <c r="F151" s="20"/>
    </row>
  </sheetData>
  <mergeCells count="30">
    <mergeCell ref="B2:F2"/>
    <mergeCell ref="B3:F3"/>
    <mergeCell ref="B4:F4"/>
    <mergeCell ref="B5:F5"/>
    <mergeCell ref="B7:C8"/>
    <mergeCell ref="E7:E8"/>
    <mergeCell ref="B28:C28"/>
    <mergeCell ref="B37:C38"/>
    <mergeCell ref="D37:D38"/>
    <mergeCell ref="E37:E38"/>
    <mergeCell ref="B47:B48"/>
    <mergeCell ref="C47:C48"/>
    <mergeCell ref="D47:D48"/>
    <mergeCell ref="E47:E48"/>
    <mergeCell ref="F47:F48"/>
    <mergeCell ref="B50:C51"/>
    <mergeCell ref="E50:E51"/>
    <mergeCell ref="B52:C52"/>
    <mergeCell ref="B66:C67"/>
    <mergeCell ref="D66:D67"/>
    <mergeCell ref="E66:E67"/>
    <mergeCell ref="D100:F100"/>
    <mergeCell ref="D101:F101"/>
    <mergeCell ref="D102:F102"/>
    <mergeCell ref="B68:C68"/>
    <mergeCell ref="B79:B80"/>
    <mergeCell ref="C79:C80"/>
    <mergeCell ref="D79:D80"/>
    <mergeCell ref="E79:E80"/>
    <mergeCell ref="F79:F80"/>
  </mergeCells>
  <pageMargins left="0.31496062992125984" right="0.70866141732283472" top="1.7322834645669292" bottom="1.5748031496062993" header="0.31496062992125984" footer="0.31496062992125984"/>
  <pageSetup paperSize="9" scale="75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2020-07-30T16:40:49Z</cp:lastPrinted>
  <dcterms:created xsi:type="dcterms:W3CDTF">2020-07-23T17:09:48Z</dcterms:created>
  <dcterms:modified xsi:type="dcterms:W3CDTF">2020-07-30T16:41:04Z</dcterms:modified>
</cp:coreProperties>
</file>