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'Sheet1'!$A$1:$H$110</definedName>
  </definedNames>
  <calcPr fullCalcOnLoad="1"/>
</workbook>
</file>

<file path=xl/sharedStrings.xml><?xml version="1.0" encoding="utf-8"?>
<sst xmlns="http://schemas.openxmlformats.org/spreadsheetml/2006/main" count="75" uniqueCount="65">
  <si>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</si>
  <si>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</si>
  <si>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</si>
  <si>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</si>
  <si>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</si>
  <si>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</si>
  <si>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</si>
  <si>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</si>
  <si>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</si>
  <si>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</si>
  <si>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</si>
  <si>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</si>
  <si>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</si>
  <si>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</si>
  <si>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</si>
  <si>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</si>
  <si>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</si>
  <si>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</si>
  <si>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</si>
  <si>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</si>
  <si>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</si>
  <si>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</si>
  <si>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</si>
  <si>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</si>
  <si>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</si>
  <si>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</si>
  <si>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</si>
  <si>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</si>
  <si>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</si>
  <si>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</si>
  <si>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</si>
  <si>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</si>
  <si>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</si>
  <si>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</si>
  <si>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</si>
  <si>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</si>
  <si>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</si>
  <si>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</si>
  <si>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</si>
  <si>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</si>
  <si>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</si>
  <si>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</si>
  <si>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</si>
  <si>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</si>
  <si>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</si>
  <si>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</si>
  <si>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</si>
  <si>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</si>
  <si>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</si>
  <si>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</si>
  <si>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</si>
  <si>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</si>
  <si>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</si>
  <si>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</si>
  <si>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</si>
  <si>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</si>
  <si>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</si>
  <si>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</si>
  <si>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</si>
  <si>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pag. 1 - 2</t>
  </si>
  <si>
    <t>pag. 2 - 2</t>
  </si>
  <si>
    <t>Del 01 de enero al 30 de junio de 2020</t>
  </si>
  <si>
    <t>Materiales Y Suministros Para Seguridad</t>
  </si>
  <si>
    <t>Subsidios Y Subvenciones</t>
  </si>
  <si>
    <t>Obra Pública En Bienes Propios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</si>
</sst>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9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8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8" fontId="0" fillId="0" borderId="15" xfId="0" applyNumberFormat="1" applyBorder="1" applyAlignment="1">
      <alignment vertical="top"/>
    </xf>
    <xf numFmtId="8" fontId="2" fillId="0" borderId="16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indent="3"/>
    </xf>
    <xf numFmtId="8" fontId="2" fillId="0" borderId="18" xfId="0" applyNumberFormat="1" applyFont="1" applyBorder="1" applyAlignment="1">
      <alignment vertical="top"/>
    </xf>
    <xf numFmtId="8" fontId="2" fillId="0" borderId="13" xfId="0" applyNumberFormat="1" applyFont="1" applyBorder="1" applyAlignment="1">
      <alignment vertical="top"/>
    </xf>
    <xf numFmtId="8" fontId="1" fillId="0" borderId="13" xfId="0" applyNumberFormat="1" applyFont="1" applyBorder="1" applyAlignment="1">
      <alignment vertical="top"/>
    </xf>
    <xf numFmtId="8" fontId="1" fillId="0" borderId="15" xfId="0" applyNumberFormat="1" applyFont="1" applyBorder="1" applyAlignment="1">
      <alignment vertical="top"/>
    </xf>
    <xf numFmtId="8" fontId="1" fillId="0" borderId="14" xfId="0" applyNumberFormat="1" applyFont="1" applyBorder="1" applyAlignment="1">
      <alignment vertical="top"/>
    </xf>
    <xf numFmtId="8" fontId="1" fillId="0" borderId="19" xfId="0" applyNumberFormat="1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66" fontId="0" fillId="0" borderId="15" xfId="49" applyNumberFormat="1" applyFont="1" applyBorder="1" applyAlignment="1">
      <alignment vertical="top"/>
    </xf>
    <xf numFmtId="8" fontId="0" fillId="0" borderId="0" xfId="0" applyNumberFormat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8" fontId="2" fillId="0" borderId="20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8" fontId="2" fillId="0" borderId="21" xfId="0" applyNumberFormat="1" applyFont="1" applyBorder="1" applyAlignment="1">
      <alignment vertical="top"/>
    </xf>
    <xf numFmtId="166" fontId="0" fillId="0" borderId="22" xfId="0" applyNumberFormat="1" applyBorder="1" applyAlignment="1">
      <alignment vertical="top"/>
    </xf>
    <xf numFmtId="8" fontId="0" fillId="0" borderId="13" xfId="0" applyNumberFormat="1" applyBorder="1" applyAlignment="1">
      <alignment vertical="top"/>
    </xf>
    <xf numFmtId="8" fontId="0" fillId="0" borderId="15" xfId="0" applyNumberFormat="1" applyBorder="1" applyAlignment="1">
      <alignment vertical="top"/>
    </xf>
    <xf numFmtId="8" fontId="0" fillId="0" borderId="21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2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4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0" fontId="2" fillId="0" borderId="2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26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top"/>
    </xf>
    <xf numFmtId="0" fontId="2" fillId="33" borderId="3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2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indent="1"/>
    </xf>
    <xf numFmtId="0" fontId="2" fillId="0" borderId="32" xfId="0" applyFont="1" applyBorder="1" applyAlignment="1">
      <alignment horizontal="left" vertical="center" indent="11"/>
    </xf>
    <xf numFmtId="0" fontId="2" fillId="0" borderId="33" xfId="0" applyFont="1" applyBorder="1" applyAlignment="1">
      <alignment horizontal="left" vertical="center" indent="11"/>
    </xf>
    <xf numFmtId="8" fontId="2" fillId="0" borderId="34" xfId="0" applyNumberFormat="1" applyFont="1" applyBorder="1" applyAlignment="1">
      <alignment vertical="top"/>
    </xf>
    <xf numFmtId="166" fontId="1" fillId="0" borderId="0" xfId="49" applyNumberFormat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8" fontId="2" fillId="0" borderId="14" xfId="0" applyNumberFormat="1" applyFont="1" applyBorder="1" applyAlignment="1">
      <alignment vertical="top"/>
    </xf>
    <xf numFmtId="166" fontId="0" fillId="0" borderId="0" xfId="49" applyNumberFormat="1" applyFont="1" applyBorder="1" applyAlignment="1">
      <alignment vertical="top"/>
    </xf>
    <xf numFmtId="166" fontId="38" fillId="0" borderId="0" xfId="49" applyNumberFormat="1" applyFont="1" applyBorder="1" applyAlignment="1">
      <alignment vertical="top"/>
    </xf>
    <xf numFmtId="0" fontId="0" fillId="0" borderId="35" xfId="0" applyBorder="1" applyAlignment="1">
      <alignment vertical="top"/>
    </xf>
    <xf numFmtId="16" fontId="0" fillId="0" borderId="35" xfId="0" applyNumberFormat="1" applyBorder="1" applyAlignment="1">
      <alignment horizontal="left" vertical="top" indent="3"/>
    </xf>
    <xf numFmtId="0" fontId="0" fillId="0" borderId="25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89</xdr:row>
      <xdr:rowOff>0</xdr:rowOff>
    </xdr:from>
    <xdr:to>
      <xdr:col>1</xdr:col>
      <xdr:colOff>1847850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09600" y="2225040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89</xdr:row>
      <xdr:rowOff>0</xdr:rowOff>
    </xdr:from>
    <xdr:to>
      <xdr:col>4</xdr:col>
      <xdr:colOff>628650</xdr:colOff>
      <xdr:row>89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495675" y="222504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88</xdr:row>
      <xdr:rowOff>161925</xdr:rowOff>
    </xdr:from>
    <xdr:to>
      <xdr:col>7</xdr:col>
      <xdr:colOff>428625</xdr:colOff>
      <xdr:row>88</xdr:row>
      <xdr:rowOff>161925</xdr:rowOff>
    </xdr:to>
    <xdr:sp>
      <xdr:nvSpPr>
        <xdr:cNvPr id="3" name="Conector recto 3"/>
        <xdr:cNvSpPr>
          <a:spLocks/>
        </xdr:cNvSpPr>
      </xdr:nvSpPr>
      <xdr:spPr>
        <a:xfrm>
          <a:off x="6229350" y="22250400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88</xdr:row>
      <xdr:rowOff>152400</xdr:rowOff>
    </xdr:from>
    <xdr:to>
      <xdr:col>2</xdr:col>
      <xdr:colOff>152400</xdr:colOff>
      <xdr:row>91</xdr:row>
      <xdr:rowOff>161925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00025" y="222408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409575</xdr:colOff>
      <xdr:row>88</xdr:row>
      <xdr:rowOff>152400</xdr:rowOff>
    </xdr:from>
    <xdr:to>
      <xdr:col>5</xdr:col>
      <xdr:colOff>76200</xdr:colOff>
      <xdr:row>91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3048000" y="22240875"/>
          <a:ext cx="2581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5</xdr:col>
      <xdr:colOff>295275</xdr:colOff>
      <xdr:row>88</xdr:row>
      <xdr:rowOff>152400</xdr:rowOff>
    </xdr:from>
    <xdr:to>
      <xdr:col>7</xdr:col>
      <xdr:colOff>923925</xdr:colOff>
      <xdr:row>92</xdr:row>
      <xdr:rowOff>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848350" y="222408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 editAs="oneCell">
    <xdr:from>
      <xdr:col>2</xdr:col>
      <xdr:colOff>771525</xdr:colOff>
      <xdr:row>0</xdr:row>
      <xdr:rowOff>466725</xdr:rowOff>
    </xdr:from>
    <xdr:to>
      <xdr:col>4</xdr:col>
      <xdr:colOff>638175</xdr:colOff>
      <xdr:row>0</xdr:row>
      <xdr:rowOff>2009775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409950" y="466725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45</xdr:row>
      <xdr:rowOff>66675</xdr:rowOff>
    </xdr:from>
    <xdr:to>
      <xdr:col>7</xdr:col>
      <xdr:colOff>771525</xdr:colOff>
      <xdr:row>46</xdr:row>
      <xdr:rowOff>628650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679" t="13200" r="5395" b="23910"/>
        <a:stretch>
          <a:fillRect/>
        </a:stretch>
      </xdr:blipFill>
      <xdr:spPr>
        <a:xfrm>
          <a:off x="238125" y="11925300"/>
          <a:ext cx="8048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47</xdr:row>
      <xdr:rowOff>190500</xdr:rowOff>
    </xdr:from>
    <xdr:to>
      <xdr:col>4</xdr:col>
      <xdr:colOff>647700</xdr:colOff>
      <xdr:row>49</xdr:row>
      <xdr:rowOff>466725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419475" y="13058775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104</xdr:row>
      <xdr:rowOff>47625</xdr:rowOff>
    </xdr:from>
    <xdr:to>
      <xdr:col>7</xdr:col>
      <xdr:colOff>771525</xdr:colOff>
      <xdr:row>109</xdr:row>
      <xdr:rowOff>123825</xdr:rowOff>
    </xdr:to>
    <xdr:pic>
      <xdr:nvPicPr>
        <xdr:cNvPr id="10" name="image2.jpg"/>
        <xdr:cNvPicPr preferRelativeResize="1">
          <a:picLocks noChangeAspect="1"/>
        </xdr:cNvPicPr>
      </xdr:nvPicPr>
      <xdr:blipFill>
        <a:blip r:embed="rId2"/>
        <a:srcRect l="5679" t="13200" r="5395" b="23910"/>
        <a:stretch>
          <a:fillRect/>
        </a:stretch>
      </xdr:blipFill>
      <xdr:spPr>
        <a:xfrm>
          <a:off x="238125" y="24726900"/>
          <a:ext cx="8048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04"/>
  <sheetViews>
    <sheetView tabSelected="1" view="pageBreakPreview" zoomScaleSheetLayoutView="100" zoomScalePageLayoutView="0" workbookViewId="0" topLeftCell="A1">
      <selection activeCell="G58" sqref="G58"/>
    </sheetView>
  </sheetViews>
  <sheetFormatPr defaultColWidth="6.8515625" defaultRowHeight="12.75" customHeight="1"/>
  <cols>
    <col min="1" max="1" width="6.8515625" style="0" customWidth="1"/>
    <col min="2" max="2" width="32.7109375" style="0" customWidth="1"/>
    <col min="3" max="3" width="14.421875" style="0" customWidth="1"/>
    <col min="4" max="4" width="14.57421875" style="0" customWidth="1"/>
    <col min="5" max="8" width="14.7109375" style="0" bestFit="1" customWidth="1"/>
  </cols>
  <sheetData>
    <row r="1" ht="160.5" customHeight="1"/>
    <row r="2" spans="1:8" ht="12.75" customHeight="1">
      <c r="A2" s="56" t="s">
        <v>56</v>
      </c>
      <c r="B2" s="56"/>
      <c r="C2" s="56"/>
      <c r="D2" s="56"/>
      <c r="E2" s="56"/>
      <c r="F2" s="56"/>
      <c r="G2" s="56"/>
      <c r="H2" s="56"/>
    </row>
    <row r="3" spans="1:8" ht="12.75" customHeight="1">
      <c r="A3" s="56" t="s">
        <v>57</v>
      </c>
      <c r="B3" s="56"/>
      <c r="C3" s="56"/>
      <c r="D3" s="56"/>
      <c r="E3" s="56"/>
      <c r="F3" s="56"/>
      <c r="G3" s="56"/>
      <c r="H3" s="56"/>
    </row>
    <row r="4" spans="1:8" ht="12.75" customHeight="1">
      <c r="A4" s="57" t="s">
        <v>58</v>
      </c>
      <c r="B4" s="57"/>
      <c r="C4" s="57"/>
      <c r="D4" s="57"/>
      <c r="E4" s="57"/>
      <c r="F4" s="57"/>
      <c r="G4" s="57"/>
      <c r="H4" s="57"/>
    </row>
    <row r="5" spans="1:8" ht="12.75" customHeight="1">
      <c r="A5" s="59" t="s">
        <v>61</v>
      </c>
      <c r="B5" s="57"/>
      <c r="C5" s="57"/>
      <c r="D5" s="57"/>
      <c r="E5" s="57"/>
      <c r="F5" s="57"/>
      <c r="G5" s="57"/>
      <c r="H5" s="57"/>
    </row>
    <row r="6" spans="1:8" ht="22.5" customHeight="1" thickBot="1">
      <c r="A6" s="58"/>
      <c r="B6" s="58"/>
      <c r="C6" s="58"/>
      <c r="D6" s="58"/>
      <c r="E6" s="58"/>
      <c r="F6" s="58"/>
      <c r="G6" s="58"/>
      <c r="H6" s="58"/>
    </row>
    <row r="7" spans="1:8" ht="12.75" customHeight="1">
      <c r="A7" s="50" t="s">
        <v>54</v>
      </c>
      <c r="B7" s="51"/>
      <c r="C7" s="54" t="s">
        <v>55</v>
      </c>
      <c r="D7" s="54"/>
      <c r="E7" s="54"/>
      <c r="F7" s="54"/>
      <c r="G7" s="54"/>
      <c r="H7" s="55"/>
    </row>
    <row r="8" spans="1:8" ht="25.5" customHeight="1">
      <c r="A8" s="52"/>
      <c r="B8" s="53"/>
      <c r="C8" s="25" t="s">
        <v>48</v>
      </c>
      <c r="D8" s="1" t="s">
        <v>49</v>
      </c>
      <c r="E8" s="25" t="s">
        <v>50</v>
      </c>
      <c r="F8" s="25" t="s">
        <v>51</v>
      </c>
      <c r="G8" s="25" t="s">
        <v>52</v>
      </c>
      <c r="H8" s="2" t="s">
        <v>53</v>
      </c>
    </row>
    <row r="9" spans="1:8" ht="12.75">
      <c r="A9" s="52"/>
      <c r="B9" s="53"/>
      <c r="C9" s="3">
        <v>1</v>
      </c>
      <c r="D9" s="3">
        <v>2</v>
      </c>
      <c r="E9" s="4" t="s">
        <v>0</v>
      </c>
      <c r="F9" s="3">
        <v>4</v>
      </c>
      <c r="G9" s="3">
        <v>5</v>
      </c>
      <c r="H9" s="5" t="s">
        <v>1</v>
      </c>
    </row>
    <row r="10" spans="1:8" ht="16.5" customHeight="1">
      <c r="A10" s="40" t="s">
        <v>2</v>
      </c>
      <c r="B10" s="41"/>
      <c r="C10" s="15">
        <v>324805586.11</v>
      </c>
      <c r="D10" s="15">
        <f>SUM(D11:D16)</f>
        <v>7690593.800000001</v>
      </c>
      <c r="E10" s="15">
        <f>SUM(E11:E16)</f>
        <v>332496179.90999997</v>
      </c>
      <c r="F10" s="26">
        <f>SUM(F11:F16)</f>
        <v>137911624.07999998</v>
      </c>
      <c r="G10" s="15">
        <f>SUM(G11:G16)</f>
        <v>137254812.05</v>
      </c>
      <c r="H10" s="70">
        <f>SUM(H11:H16)</f>
        <v>194584555.83</v>
      </c>
    </row>
    <row r="11" spans="1:8" ht="12.75">
      <c r="A11" s="34" t="s">
        <v>3</v>
      </c>
      <c r="B11" s="35"/>
      <c r="C11" s="8">
        <v>103593134.89</v>
      </c>
      <c r="D11" s="71">
        <v>4430650</v>
      </c>
      <c r="E11" s="17">
        <f aca="true" t="shared" si="0" ref="E11:E44">+C11+D11</f>
        <v>108023784.89</v>
      </c>
      <c r="F11" s="72">
        <v>51202474.87</v>
      </c>
      <c r="G11" s="30">
        <v>51202474.87</v>
      </c>
      <c r="H11" s="19">
        <f aca="true" t="shared" si="1" ref="H11:H44">+E11-F11</f>
        <v>56821310.02</v>
      </c>
    </row>
    <row r="12" spans="1:8" ht="24.75" customHeight="1">
      <c r="A12" s="38" t="s">
        <v>4</v>
      </c>
      <c r="B12" s="39"/>
      <c r="C12" s="8">
        <v>2000000</v>
      </c>
      <c r="D12" s="71">
        <v>120000</v>
      </c>
      <c r="E12" s="17">
        <f t="shared" si="0"/>
        <v>2120000</v>
      </c>
      <c r="F12" s="72">
        <v>1914068.38</v>
      </c>
      <c r="G12" s="30">
        <v>1263804.99</v>
      </c>
      <c r="H12" s="19">
        <f t="shared" si="1"/>
        <v>205931.6200000001</v>
      </c>
    </row>
    <row r="13" spans="1:8" ht="12.75">
      <c r="A13" s="34" t="s">
        <v>5</v>
      </c>
      <c r="B13" s="35"/>
      <c r="C13" s="8">
        <v>56708836.53</v>
      </c>
      <c r="D13" s="71">
        <v>1268017.33</v>
      </c>
      <c r="E13" s="17">
        <f t="shared" si="0"/>
        <v>57976853.86</v>
      </c>
      <c r="F13" s="72">
        <v>8738640.91</v>
      </c>
      <c r="G13" s="30">
        <v>8736682.27</v>
      </c>
      <c r="H13" s="19">
        <f t="shared" si="1"/>
        <v>49238212.95</v>
      </c>
    </row>
    <row r="14" spans="1:8" ht="12.75">
      <c r="A14" s="34" t="s">
        <v>6</v>
      </c>
      <c r="B14" s="35"/>
      <c r="C14" s="8">
        <v>26729733.82</v>
      </c>
      <c r="D14" s="71">
        <v>-2327448.78</v>
      </c>
      <c r="E14" s="17">
        <f t="shared" si="0"/>
        <v>24402285.04</v>
      </c>
      <c r="F14" s="72">
        <v>17855419.83</v>
      </c>
      <c r="G14" s="30">
        <v>17855419.83</v>
      </c>
      <c r="H14" s="19">
        <f t="shared" si="1"/>
        <v>6546865.210000001</v>
      </c>
    </row>
    <row r="15" spans="1:8" ht="12.75">
      <c r="A15" s="34" t="s">
        <v>7</v>
      </c>
      <c r="B15" s="35"/>
      <c r="C15" s="8">
        <v>131863166.55</v>
      </c>
      <c r="D15" s="71">
        <v>7920089.57</v>
      </c>
      <c r="E15" s="17">
        <f t="shared" si="0"/>
        <v>139783256.12</v>
      </c>
      <c r="F15" s="72">
        <v>58011020.09</v>
      </c>
      <c r="G15" s="30">
        <v>58006430.09</v>
      </c>
      <c r="H15" s="19">
        <f t="shared" si="1"/>
        <v>81772236.03</v>
      </c>
    </row>
    <row r="16" spans="1:8" ht="12.75">
      <c r="A16" s="34" t="s">
        <v>8</v>
      </c>
      <c r="B16" s="35"/>
      <c r="C16" s="8">
        <v>3910714.32</v>
      </c>
      <c r="D16" s="71">
        <v>-3720714.32</v>
      </c>
      <c r="E16" s="17">
        <f t="shared" si="0"/>
        <v>190000</v>
      </c>
      <c r="F16" s="72">
        <v>190000</v>
      </c>
      <c r="G16" s="30">
        <v>190000</v>
      </c>
      <c r="H16" s="19">
        <f t="shared" si="1"/>
        <v>0</v>
      </c>
    </row>
    <row r="17" spans="1:8" ht="12.75" customHeight="1">
      <c r="A17" s="6"/>
      <c r="B17" s="7"/>
      <c r="C17" s="9"/>
      <c r="D17" s="22"/>
      <c r="E17" s="17"/>
      <c r="F17" s="27"/>
      <c r="G17" s="9"/>
      <c r="H17" s="19"/>
    </row>
    <row r="18" spans="1:8" ht="17.25" customHeight="1">
      <c r="A18" s="40" t="s">
        <v>9</v>
      </c>
      <c r="B18" s="41"/>
      <c r="C18" s="16">
        <v>33878407.52</v>
      </c>
      <c r="D18" s="16">
        <f>SUM(D19:D26)</f>
        <v>6258778.4</v>
      </c>
      <c r="E18" s="16">
        <f>SUM(E19:E26)</f>
        <v>40137185.92</v>
      </c>
      <c r="F18" s="28">
        <f>SUM(F19:F26)</f>
        <v>14012509.02</v>
      </c>
      <c r="G18" s="16">
        <f>SUM(G19:G26)</f>
        <v>12326013.729999999</v>
      </c>
      <c r="H18" s="73">
        <f>SUM(H19:H26)</f>
        <v>26124676.9</v>
      </c>
    </row>
    <row r="19" spans="1:8" ht="26.25" customHeight="1">
      <c r="A19" s="36" t="s">
        <v>10</v>
      </c>
      <c r="B19" s="37"/>
      <c r="C19" s="8">
        <v>2363850</v>
      </c>
      <c r="D19" s="71">
        <v>943388.4</v>
      </c>
      <c r="E19" s="17">
        <f t="shared" si="0"/>
        <v>3307238.4</v>
      </c>
      <c r="F19" s="72">
        <v>1245445.18</v>
      </c>
      <c r="G19" s="30">
        <v>964661</v>
      </c>
      <c r="H19" s="19">
        <f t="shared" si="1"/>
        <v>2061793.22</v>
      </c>
    </row>
    <row r="20" spans="1:8" ht="12.75">
      <c r="A20" s="34" t="s">
        <v>11</v>
      </c>
      <c r="B20" s="35"/>
      <c r="C20" s="8">
        <v>359575</v>
      </c>
      <c r="D20" s="17">
        <v>10000</v>
      </c>
      <c r="E20" s="17">
        <f t="shared" si="0"/>
        <v>369575</v>
      </c>
      <c r="F20" s="72">
        <v>72499.9</v>
      </c>
      <c r="G20" s="30">
        <v>67818.54</v>
      </c>
      <c r="H20" s="19">
        <f t="shared" si="1"/>
        <v>297075.1</v>
      </c>
    </row>
    <row r="21" spans="1:8" ht="25.5" customHeight="1">
      <c r="A21" s="36" t="s">
        <v>12</v>
      </c>
      <c r="B21" s="37"/>
      <c r="C21" s="8">
        <v>5330300</v>
      </c>
      <c r="D21" s="71">
        <v>1012000</v>
      </c>
      <c r="E21" s="17">
        <f t="shared" si="0"/>
        <v>6342300</v>
      </c>
      <c r="F21" s="72">
        <v>2118110.5</v>
      </c>
      <c r="G21" s="30">
        <v>1923726.26</v>
      </c>
      <c r="H21" s="19">
        <f t="shared" si="1"/>
        <v>4224189.5</v>
      </c>
    </row>
    <row r="22" spans="1:8" ht="24" customHeight="1">
      <c r="A22" s="36" t="s">
        <v>13</v>
      </c>
      <c r="B22" s="37"/>
      <c r="C22" s="8">
        <v>217100</v>
      </c>
      <c r="D22" s="71">
        <v>587670</v>
      </c>
      <c r="E22" s="17">
        <f t="shared" si="0"/>
        <v>804770</v>
      </c>
      <c r="F22" s="72">
        <v>73584.27</v>
      </c>
      <c r="G22" s="30">
        <v>67644.27</v>
      </c>
      <c r="H22" s="19">
        <f t="shared" si="1"/>
        <v>731185.73</v>
      </c>
    </row>
    <row r="23" spans="1:8" ht="12.75">
      <c r="A23" s="34" t="s">
        <v>14</v>
      </c>
      <c r="B23" s="35"/>
      <c r="C23" s="8">
        <v>16885082.52</v>
      </c>
      <c r="D23" s="71">
        <v>2100</v>
      </c>
      <c r="E23" s="17">
        <f t="shared" si="0"/>
        <v>16887182.52</v>
      </c>
      <c r="F23" s="72">
        <v>7607579.62</v>
      </c>
      <c r="G23" s="30">
        <v>6827003.3</v>
      </c>
      <c r="H23" s="19">
        <f t="shared" si="1"/>
        <v>9279602.899999999</v>
      </c>
    </row>
    <row r="24" spans="1:8" ht="24.75" customHeight="1">
      <c r="A24" s="36" t="s">
        <v>15</v>
      </c>
      <c r="B24" s="37"/>
      <c r="C24" s="8">
        <v>3936000</v>
      </c>
      <c r="D24" s="71">
        <v>3238720</v>
      </c>
      <c r="E24" s="17">
        <f t="shared" si="0"/>
        <v>7174720</v>
      </c>
      <c r="F24" s="72">
        <v>537168.28</v>
      </c>
      <c r="G24" s="30">
        <v>537168.28</v>
      </c>
      <c r="H24" s="19">
        <f t="shared" si="1"/>
        <v>6637551.72</v>
      </c>
    </row>
    <row r="25" spans="1:8" ht="15.75" customHeight="1">
      <c r="A25" s="36" t="s">
        <v>62</v>
      </c>
      <c r="B25" s="66"/>
      <c r="C25" s="8">
        <v>0</v>
      </c>
      <c r="D25" s="71">
        <v>342500</v>
      </c>
      <c r="E25" s="17">
        <f t="shared" si="0"/>
        <v>342500</v>
      </c>
      <c r="F25" s="72">
        <v>0</v>
      </c>
      <c r="G25" s="30">
        <v>0</v>
      </c>
      <c r="H25" s="19">
        <f t="shared" si="1"/>
        <v>342500</v>
      </c>
    </row>
    <row r="26" spans="1:8" ht="25.5" customHeight="1">
      <c r="A26" s="36" t="s">
        <v>16</v>
      </c>
      <c r="B26" s="37"/>
      <c r="C26" s="8">
        <v>4786500</v>
      </c>
      <c r="D26" s="17">
        <v>122400</v>
      </c>
      <c r="E26" s="17">
        <f t="shared" si="0"/>
        <v>4908900</v>
      </c>
      <c r="F26" s="72">
        <v>2358121.27</v>
      </c>
      <c r="G26" s="30">
        <v>1937992.08</v>
      </c>
      <c r="H26" s="19">
        <f t="shared" si="1"/>
        <v>2550778.73</v>
      </c>
    </row>
    <row r="27" spans="1:8" ht="12.75" customHeight="1">
      <c r="A27" s="6"/>
      <c r="B27" s="7"/>
      <c r="C27" s="9"/>
      <c r="D27" s="22"/>
      <c r="E27" s="17"/>
      <c r="F27" s="27"/>
      <c r="G27" s="9"/>
      <c r="H27" s="19"/>
    </row>
    <row r="28" spans="1:8" ht="19.5" customHeight="1">
      <c r="A28" s="40" t="s">
        <v>17</v>
      </c>
      <c r="B28" s="41"/>
      <c r="C28" s="16">
        <v>88033645.77</v>
      </c>
      <c r="D28" s="16">
        <f>SUM(D29:D37)</f>
        <v>3532614.48</v>
      </c>
      <c r="E28" s="16">
        <f>SUM(E29:E37)</f>
        <v>91566260.25</v>
      </c>
      <c r="F28" s="28">
        <f>SUM(F29:F37)</f>
        <v>36763087.71</v>
      </c>
      <c r="G28" s="16">
        <f>SUM(G29:G37)</f>
        <v>34527251.53</v>
      </c>
      <c r="H28" s="73">
        <f>SUM(H29:H37)</f>
        <v>54803172.54</v>
      </c>
    </row>
    <row r="29" spans="1:8" ht="12.75">
      <c r="A29" s="34" t="s">
        <v>18</v>
      </c>
      <c r="B29" s="35"/>
      <c r="C29" s="8">
        <v>28731800</v>
      </c>
      <c r="D29" s="74">
        <v>-145000</v>
      </c>
      <c r="E29" s="17">
        <f t="shared" si="0"/>
        <v>28586800</v>
      </c>
      <c r="F29" s="72">
        <v>13476914</v>
      </c>
      <c r="G29" s="30">
        <v>13476465</v>
      </c>
      <c r="H29" s="19">
        <f t="shared" si="1"/>
        <v>15109886</v>
      </c>
    </row>
    <row r="30" spans="1:8" ht="12.75">
      <c r="A30" s="34" t="s">
        <v>19</v>
      </c>
      <c r="B30" s="35"/>
      <c r="C30" s="8">
        <v>2197349.77</v>
      </c>
      <c r="D30" s="74">
        <v>-29841.39</v>
      </c>
      <c r="E30" s="17">
        <f t="shared" si="0"/>
        <v>2167508.38</v>
      </c>
      <c r="F30" s="72">
        <v>419384.22</v>
      </c>
      <c r="G30" s="30">
        <v>417548.22</v>
      </c>
      <c r="H30" s="19">
        <f t="shared" si="1"/>
        <v>1748124.16</v>
      </c>
    </row>
    <row r="31" spans="1:8" ht="25.5" customHeight="1">
      <c r="A31" s="36" t="s">
        <v>20</v>
      </c>
      <c r="B31" s="37"/>
      <c r="C31" s="8">
        <v>9304457</v>
      </c>
      <c r="D31" s="74">
        <v>1344812</v>
      </c>
      <c r="E31" s="17">
        <f t="shared" si="0"/>
        <v>10649269</v>
      </c>
      <c r="F31" s="72">
        <v>4062049.77</v>
      </c>
      <c r="G31" s="30">
        <v>3036549.75</v>
      </c>
      <c r="H31" s="19">
        <f t="shared" si="1"/>
        <v>6587219.23</v>
      </c>
    </row>
    <row r="32" spans="1:8" ht="26.25" customHeight="1">
      <c r="A32" s="36" t="s">
        <v>21</v>
      </c>
      <c r="B32" s="37"/>
      <c r="C32" s="8">
        <v>2553443</v>
      </c>
      <c r="D32" s="74">
        <v>-22000</v>
      </c>
      <c r="E32" s="17">
        <f t="shared" si="0"/>
        <v>2531443</v>
      </c>
      <c r="F32" s="72">
        <v>1842533.5</v>
      </c>
      <c r="G32" s="30">
        <v>1712828.1</v>
      </c>
      <c r="H32" s="19">
        <f t="shared" si="1"/>
        <v>688909.5</v>
      </c>
    </row>
    <row r="33" spans="1:8" ht="25.5" customHeight="1">
      <c r="A33" s="36" t="s">
        <v>22</v>
      </c>
      <c r="B33" s="37"/>
      <c r="C33" s="8">
        <v>34275633.33</v>
      </c>
      <c r="D33" s="74">
        <v>-1263627.5</v>
      </c>
      <c r="E33" s="17">
        <f t="shared" si="0"/>
        <v>33012005.83</v>
      </c>
      <c r="F33" s="72">
        <v>11403833.72</v>
      </c>
      <c r="G33" s="30">
        <v>10904050.35</v>
      </c>
      <c r="H33" s="19">
        <f t="shared" si="1"/>
        <v>21608172.11</v>
      </c>
    </row>
    <row r="34" spans="1:8" ht="26.25" customHeight="1">
      <c r="A34" s="36" t="s">
        <v>23</v>
      </c>
      <c r="B34" s="37"/>
      <c r="C34" s="8">
        <v>4666772.67</v>
      </c>
      <c r="D34" s="74">
        <v>1320170.37</v>
      </c>
      <c r="E34" s="17">
        <f t="shared" si="0"/>
        <v>5986943.04</v>
      </c>
      <c r="F34" s="72">
        <v>2329853.86</v>
      </c>
      <c r="G34" s="30">
        <v>1752173.86</v>
      </c>
      <c r="H34" s="19">
        <f t="shared" si="1"/>
        <v>3657089.18</v>
      </c>
    </row>
    <row r="35" spans="1:8" ht="12.75">
      <c r="A35" s="34" t="s">
        <v>24</v>
      </c>
      <c r="B35" s="35"/>
      <c r="C35" s="8">
        <v>1243690</v>
      </c>
      <c r="D35" s="74">
        <v>61000</v>
      </c>
      <c r="E35" s="17">
        <f t="shared" si="0"/>
        <v>1304690</v>
      </c>
      <c r="F35" s="72">
        <v>234949.64</v>
      </c>
      <c r="G35" s="30">
        <v>234949.64</v>
      </c>
      <c r="H35" s="19">
        <f t="shared" si="1"/>
        <v>1069740.3599999999</v>
      </c>
    </row>
    <row r="36" spans="1:8" ht="12.75">
      <c r="A36" s="34" t="s">
        <v>25</v>
      </c>
      <c r="B36" s="35"/>
      <c r="C36" s="8">
        <v>3230500</v>
      </c>
      <c r="D36" s="74">
        <v>971100</v>
      </c>
      <c r="E36" s="17">
        <f t="shared" si="0"/>
        <v>4201600</v>
      </c>
      <c r="F36" s="72">
        <v>1089229.39</v>
      </c>
      <c r="G36" s="30">
        <v>1088347</v>
      </c>
      <c r="H36" s="19">
        <f t="shared" si="1"/>
        <v>3112370.6100000003</v>
      </c>
    </row>
    <row r="37" spans="1:8" ht="12.75">
      <c r="A37" s="34" t="s">
        <v>26</v>
      </c>
      <c r="B37" s="35"/>
      <c r="C37" s="8">
        <v>1830000</v>
      </c>
      <c r="D37" s="74">
        <v>1296001</v>
      </c>
      <c r="E37" s="17">
        <f t="shared" si="0"/>
        <v>3126001</v>
      </c>
      <c r="F37" s="72">
        <v>1904339.61</v>
      </c>
      <c r="G37" s="30">
        <v>1904339.61</v>
      </c>
      <c r="H37" s="19">
        <f t="shared" si="1"/>
        <v>1221661.39</v>
      </c>
    </row>
    <row r="38" spans="1:8" ht="12.75" customHeight="1">
      <c r="A38" s="6"/>
      <c r="B38" s="7"/>
      <c r="C38" s="9"/>
      <c r="D38" s="9"/>
      <c r="E38" s="17"/>
      <c r="F38" s="27"/>
      <c r="G38" s="9"/>
      <c r="H38" s="19"/>
    </row>
    <row r="39" spans="1:8" ht="30" customHeight="1">
      <c r="A39" s="42" t="s">
        <v>27</v>
      </c>
      <c r="B39" s="43"/>
      <c r="C39" s="16">
        <v>41843961.64</v>
      </c>
      <c r="D39" s="16">
        <f>SUM(D40:D44)</f>
        <v>5737714.82</v>
      </c>
      <c r="E39" s="16">
        <f>SUM(E40:E44)</f>
        <v>47581676.46</v>
      </c>
      <c r="F39" s="28">
        <f>SUM(F40:F44)</f>
        <v>19445919.98</v>
      </c>
      <c r="G39" s="16">
        <f>SUM(G40:G44)</f>
        <v>19399119.98</v>
      </c>
      <c r="H39" s="73">
        <f>SUM(H40:H44)</f>
        <v>28135756.479999997</v>
      </c>
    </row>
    <row r="40" spans="1:8" ht="24.75" customHeight="1">
      <c r="A40" s="36" t="s">
        <v>28</v>
      </c>
      <c r="B40" s="37"/>
      <c r="C40" s="8">
        <v>33489368.04</v>
      </c>
      <c r="D40" s="74">
        <v>500000</v>
      </c>
      <c r="E40" s="17">
        <f>+C40+D40</f>
        <v>33989368.04</v>
      </c>
      <c r="F40" s="72">
        <v>17041183.98</v>
      </c>
      <c r="G40" s="30">
        <v>17041183.98</v>
      </c>
      <c r="H40" s="19">
        <f t="shared" si="1"/>
        <v>16948184.06</v>
      </c>
    </row>
    <row r="41" spans="1:8" ht="12.75">
      <c r="A41" s="34" t="s">
        <v>63</v>
      </c>
      <c r="B41" s="67"/>
      <c r="C41" s="8">
        <v>0</v>
      </c>
      <c r="D41" s="74">
        <v>4000000</v>
      </c>
      <c r="E41" s="17">
        <f t="shared" si="0"/>
        <v>4000000</v>
      </c>
      <c r="F41" s="72">
        <v>0</v>
      </c>
      <c r="G41" s="30">
        <v>0</v>
      </c>
      <c r="H41" s="19">
        <f t="shared" si="1"/>
        <v>4000000</v>
      </c>
    </row>
    <row r="42" spans="1:8" ht="12.75">
      <c r="A42" s="34" t="s">
        <v>29</v>
      </c>
      <c r="B42" s="35"/>
      <c r="C42" s="8">
        <v>5674593.6</v>
      </c>
      <c r="D42" s="74">
        <v>1237714.82</v>
      </c>
      <c r="E42" s="17">
        <f t="shared" si="0"/>
        <v>6912308.42</v>
      </c>
      <c r="F42" s="72">
        <v>2404736</v>
      </c>
      <c r="G42" s="30">
        <v>2357936</v>
      </c>
      <c r="H42" s="19">
        <f t="shared" si="1"/>
        <v>4507572.42</v>
      </c>
    </row>
    <row r="43" spans="1:8" ht="12.75">
      <c r="A43" s="34" t="s">
        <v>30</v>
      </c>
      <c r="B43" s="35"/>
      <c r="C43" s="8">
        <v>2500000</v>
      </c>
      <c r="D43" s="74">
        <v>0</v>
      </c>
      <c r="E43" s="17">
        <f t="shared" si="0"/>
        <v>2500000</v>
      </c>
      <c r="F43" s="72">
        <v>0</v>
      </c>
      <c r="G43" s="30">
        <v>0</v>
      </c>
      <c r="H43" s="19">
        <f t="shared" si="1"/>
        <v>2500000</v>
      </c>
    </row>
    <row r="44" spans="1:8" ht="13.5" thickBot="1">
      <c r="A44" s="44" t="s">
        <v>31</v>
      </c>
      <c r="B44" s="45"/>
      <c r="C44" s="11">
        <v>180000</v>
      </c>
      <c r="D44" s="23">
        <v>0</v>
      </c>
      <c r="E44" s="18">
        <f t="shared" si="0"/>
        <v>180000</v>
      </c>
      <c r="F44" s="29">
        <v>0</v>
      </c>
      <c r="G44" s="31">
        <v>0</v>
      </c>
      <c r="H44" s="20">
        <f t="shared" si="1"/>
        <v>180000</v>
      </c>
    </row>
    <row r="45" spans="1:8" ht="27.75" customHeight="1">
      <c r="A45" s="76"/>
      <c r="B45" s="76"/>
      <c r="C45" s="76"/>
      <c r="D45" s="76"/>
      <c r="E45" s="76"/>
      <c r="F45" s="76"/>
      <c r="G45" s="76"/>
      <c r="H45" s="77" t="s">
        <v>59</v>
      </c>
    </row>
    <row r="46" spans="1:8" ht="25.5" customHeight="1">
      <c r="A46" s="7"/>
      <c r="B46" s="7"/>
      <c r="C46" s="7"/>
      <c r="D46" s="7"/>
      <c r="E46" s="7"/>
      <c r="F46" s="7"/>
      <c r="G46" s="7"/>
      <c r="H46" s="7"/>
    </row>
    <row r="47" spans="1:8" ht="54" customHeight="1">
      <c r="A47" s="7"/>
      <c r="B47" s="7"/>
      <c r="C47" s="7"/>
      <c r="D47" s="7"/>
      <c r="E47" s="7"/>
      <c r="F47" s="7"/>
      <c r="G47" s="7"/>
      <c r="H47" s="7"/>
    </row>
    <row r="48" spans="1:8" ht="50.25" customHeight="1">
      <c r="A48" s="7"/>
      <c r="B48" s="7"/>
      <c r="C48" s="7"/>
      <c r="D48" s="7"/>
      <c r="E48" s="7"/>
      <c r="F48" s="7"/>
      <c r="G48" s="7"/>
      <c r="H48" s="7"/>
    </row>
    <row r="49" spans="1:8" ht="48.75" customHeight="1">
      <c r="A49" s="7"/>
      <c r="B49" s="7"/>
      <c r="C49" s="7"/>
      <c r="D49" s="7"/>
      <c r="E49" s="7"/>
      <c r="F49" s="7"/>
      <c r="G49" s="7"/>
      <c r="H49" s="7"/>
    </row>
    <row r="50" spans="1:8" ht="39.75" customHeight="1" thickBot="1">
      <c r="A50" s="78"/>
      <c r="B50" s="78"/>
      <c r="C50" s="78"/>
      <c r="D50" s="78"/>
      <c r="E50" s="78"/>
      <c r="F50" s="78"/>
      <c r="G50" s="78"/>
      <c r="H50" s="78"/>
    </row>
    <row r="51" spans="1:8" ht="12.75">
      <c r="A51" s="50" t="s">
        <v>54</v>
      </c>
      <c r="B51" s="51"/>
      <c r="C51" s="54" t="s">
        <v>55</v>
      </c>
      <c r="D51" s="54"/>
      <c r="E51" s="54"/>
      <c r="F51" s="54"/>
      <c r="G51" s="54"/>
      <c r="H51" s="55"/>
    </row>
    <row r="52" spans="1:8" ht="25.5">
      <c r="A52" s="52"/>
      <c r="B52" s="53"/>
      <c r="C52" s="25" t="s">
        <v>48</v>
      </c>
      <c r="D52" s="1" t="s">
        <v>49</v>
      </c>
      <c r="E52" s="25" t="s">
        <v>50</v>
      </c>
      <c r="F52" s="25" t="s">
        <v>51</v>
      </c>
      <c r="G52" s="25" t="s">
        <v>52</v>
      </c>
      <c r="H52" s="2" t="s">
        <v>53</v>
      </c>
    </row>
    <row r="53" spans="1:8" ht="12.75">
      <c r="A53" s="52"/>
      <c r="B53" s="53"/>
      <c r="C53" s="3">
        <v>1</v>
      </c>
      <c r="D53" s="3">
        <v>2</v>
      </c>
      <c r="E53" s="4" t="s">
        <v>0</v>
      </c>
      <c r="F53" s="3">
        <v>4</v>
      </c>
      <c r="G53" s="3">
        <v>5</v>
      </c>
      <c r="H53" s="5" t="s">
        <v>1</v>
      </c>
    </row>
    <row r="54" spans="1:8" ht="19.5" customHeight="1">
      <c r="A54" s="46" t="s">
        <v>32</v>
      </c>
      <c r="B54" s="47"/>
      <c r="C54" s="16">
        <f aca="true" t="shared" si="2" ref="C54:H54">SUM(C55:C59)</f>
        <v>6151500</v>
      </c>
      <c r="D54" s="16">
        <f t="shared" si="2"/>
        <v>19029850</v>
      </c>
      <c r="E54" s="16">
        <f t="shared" si="2"/>
        <v>25181350</v>
      </c>
      <c r="F54" s="28">
        <f t="shared" si="2"/>
        <v>8942599.89</v>
      </c>
      <c r="G54" s="15">
        <f t="shared" si="2"/>
        <v>8746259.120000001</v>
      </c>
      <c r="H54" s="70">
        <f t="shared" si="2"/>
        <v>16238750.110000001</v>
      </c>
    </row>
    <row r="55" spans="1:8" ht="12.75">
      <c r="A55" s="48" t="s">
        <v>33</v>
      </c>
      <c r="B55" s="49"/>
      <c r="C55" s="8">
        <v>1915500</v>
      </c>
      <c r="D55" s="74">
        <v>78200</v>
      </c>
      <c r="E55" s="17">
        <f aca="true" t="shared" si="3" ref="E55:E73">+C55+D55</f>
        <v>1993700</v>
      </c>
      <c r="F55" s="72">
        <v>177008.77</v>
      </c>
      <c r="G55" s="30">
        <v>0</v>
      </c>
      <c r="H55" s="19">
        <f aca="true" t="shared" si="4" ref="H55:H73">+E55-F55</f>
        <v>1816691.23</v>
      </c>
    </row>
    <row r="56" spans="1:8" ht="12.75">
      <c r="A56" s="48" t="s">
        <v>34</v>
      </c>
      <c r="B56" s="49"/>
      <c r="C56" s="8">
        <v>60000</v>
      </c>
      <c r="D56" s="74">
        <v>29200</v>
      </c>
      <c r="E56" s="17">
        <f t="shared" si="3"/>
        <v>89200</v>
      </c>
      <c r="F56" s="72">
        <v>0</v>
      </c>
      <c r="G56" s="30">
        <v>0</v>
      </c>
      <c r="H56" s="19">
        <f t="shared" si="4"/>
        <v>89200</v>
      </c>
    </row>
    <row r="57" spans="1:8" ht="12.75">
      <c r="A57" s="48" t="s">
        <v>35</v>
      </c>
      <c r="B57" s="49"/>
      <c r="C57" s="8">
        <v>1420000</v>
      </c>
      <c r="D57" s="74">
        <v>16759000</v>
      </c>
      <c r="E57" s="17">
        <f t="shared" si="3"/>
        <v>18179000</v>
      </c>
      <c r="F57" s="72">
        <v>8487085.55</v>
      </c>
      <c r="G57" s="30">
        <v>8487085.55</v>
      </c>
      <c r="H57" s="19">
        <f t="shared" si="4"/>
        <v>9691914.45</v>
      </c>
    </row>
    <row r="58" spans="1:8" ht="12.75">
      <c r="A58" s="48" t="s">
        <v>36</v>
      </c>
      <c r="B58" s="49"/>
      <c r="C58" s="8">
        <v>2630000</v>
      </c>
      <c r="D58" s="74">
        <v>2144150</v>
      </c>
      <c r="E58" s="17">
        <f t="shared" si="3"/>
        <v>4774150</v>
      </c>
      <c r="F58" s="72">
        <v>187473.72</v>
      </c>
      <c r="G58" s="30">
        <v>168141.72</v>
      </c>
      <c r="H58" s="19">
        <f t="shared" si="4"/>
        <v>4586676.28</v>
      </c>
    </row>
    <row r="59" spans="1:8" ht="12.75">
      <c r="A59" s="48" t="s">
        <v>37</v>
      </c>
      <c r="B59" s="49"/>
      <c r="C59" s="8">
        <v>126000</v>
      </c>
      <c r="D59" s="74">
        <v>19300</v>
      </c>
      <c r="E59" s="17">
        <f t="shared" si="3"/>
        <v>145300</v>
      </c>
      <c r="F59" s="72">
        <v>91031.85</v>
      </c>
      <c r="G59" s="30">
        <v>91031.85</v>
      </c>
      <c r="H59" s="19">
        <f t="shared" si="4"/>
        <v>54268.149999999994</v>
      </c>
    </row>
    <row r="60" spans="1:8" ht="12.75" customHeight="1">
      <c r="A60" s="60"/>
      <c r="B60" s="61"/>
      <c r="C60" s="9"/>
      <c r="D60" s="9"/>
      <c r="E60" s="17"/>
      <c r="F60" s="27"/>
      <c r="G60" s="9"/>
      <c r="H60" s="19"/>
    </row>
    <row r="61" spans="1:8" ht="18.75" customHeight="1">
      <c r="A61" s="46" t="s">
        <v>38</v>
      </c>
      <c r="B61" s="47"/>
      <c r="C61" s="16">
        <f>+C62</f>
        <v>0</v>
      </c>
      <c r="D61" s="16">
        <f>SUM(D62:D63)</f>
        <v>26911884.64</v>
      </c>
      <c r="E61" s="16">
        <f>SUM(E62:E63)</f>
        <v>26911884.64</v>
      </c>
      <c r="F61" s="28">
        <f>SUM(F62:F63)</f>
        <v>13903928.17</v>
      </c>
      <c r="G61" s="16">
        <f>SUM(G62:G63)</f>
        <v>10801168.4</v>
      </c>
      <c r="H61" s="73">
        <f>SUM(H62:H63)</f>
        <v>13007956.470000003</v>
      </c>
    </row>
    <row r="62" spans="1:8" ht="12.75">
      <c r="A62" s="48" t="s">
        <v>39</v>
      </c>
      <c r="B62" s="49"/>
      <c r="C62" s="8">
        <v>0</v>
      </c>
      <c r="D62" s="74">
        <v>22444156.17</v>
      </c>
      <c r="E62" s="17">
        <f t="shared" si="3"/>
        <v>22444156.17</v>
      </c>
      <c r="F62" s="72">
        <v>13903928.17</v>
      </c>
      <c r="G62" s="30">
        <v>10801168.4</v>
      </c>
      <c r="H62" s="19">
        <f t="shared" si="4"/>
        <v>8540228.000000002</v>
      </c>
    </row>
    <row r="63" spans="1:8" ht="12.75">
      <c r="A63" s="34" t="s">
        <v>64</v>
      </c>
      <c r="B63" s="67"/>
      <c r="C63" s="8">
        <v>0</v>
      </c>
      <c r="D63" s="74">
        <v>4467728.47</v>
      </c>
      <c r="E63" s="17">
        <f t="shared" si="3"/>
        <v>4467728.47</v>
      </c>
      <c r="F63" s="72">
        <v>0</v>
      </c>
      <c r="G63" s="30">
        <v>0</v>
      </c>
      <c r="H63" s="19">
        <f t="shared" si="4"/>
        <v>4467728.47</v>
      </c>
    </row>
    <row r="64" spans="1:8" ht="12.75" customHeight="1">
      <c r="A64" s="60"/>
      <c r="B64" s="61"/>
      <c r="C64" s="9"/>
      <c r="D64" s="9"/>
      <c r="E64" s="17"/>
      <c r="F64" s="27"/>
      <c r="G64" s="9"/>
      <c r="H64" s="19"/>
    </row>
    <row r="65" spans="1:8" ht="30.75" customHeight="1">
      <c r="A65" s="62" t="s">
        <v>40</v>
      </c>
      <c r="B65" s="63"/>
      <c r="C65" s="16">
        <f aca="true" t="shared" si="5" ref="C65:H65">+C66</f>
        <v>8673257.4</v>
      </c>
      <c r="D65" s="75">
        <f t="shared" si="5"/>
        <v>-6500992.8</v>
      </c>
      <c r="E65" s="16">
        <f t="shared" si="5"/>
        <v>2172264.6000000006</v>
      </c>
      <c r="F65" s="28">
        <f t="shared" si="5"/>
        <v>0</v>
      </c>
      <c r="G65" s="16">
        <f t="shared" si="5"/>
        <v>0</v>
      </c>
      <c r="H65" s="73">
        <f t="shared" si="5"/>
        <v>2172264.6000000006</v>
      </c>
    </row>
    <row r="66" spans="1:8" ht="27.75" customHeight="1">
      <c r="A66" s="64" t="s">
        <v>41</v>
      </c>
      <c r="B66" s="65"/>
      <c r="C66" s="8">
        <v>8673257.4</v>
      </c>
      <c r="D66" s="74">
        <v>-6500992.8</v>
      </c>
      <c r="E66" s="17">
        <f>+C66+D66</f>
        <v>2172264.6000000006</v>
      </c>
      <c r="F66" s="32">
        <v>0</v>
      </c>
      <c r="G66" s="8">
        <v>0</v>
      </c>
      <c r="H66" s="19">
        <f t="shared" si="4"/>
        <v>2172264.6000000006</v>
      </c>
    </row>
    <row r="67" spans="1:8" ht="12.75" customHeight="1">
      <c r="A67" s="60"/>
      <c r="B67" s="61"/>
      <c r="C67" s="9"/>
      <c r="D67" s="21"/>
      <c r="E67" s="17"/>
      <c r="F67" s="27"/>
      <c r="G67" s="9"/>
      <c r="H67" s="19"/>
    </row>
    <row r="68" spans="1:8" ht="18.75" customHeight="1">
      <c r="A68" s="46" t="s">
        <v>42</v>
      </c>
      <c r="B68" s="47"/>
      <c r="C68" s="16">
        <f aca="true" t="shared" si="6" ref="C68:H68">+C69</f>
        <v>34413390.35</v>
      </c>
      <c r="D68" s="75">
        <f t="shared" si="6"/>
        <v>-18614845.8</v>
      </c>
      <c r="E68" s="16">
        <f t="shared" si="6"/>
        <v>15798544.55</v>
      </c>
      <c r="F68" s="28">
        <f t="shared" si="6"/>
        <v>0</v>
      </c>
      <c r="G68" s="16">
        <f t="shared" si="6"/>
        <v>0</v>
      </c>
      <c r="H68" s="73">
        <f t="shared" si="6"/>
        <v>15798544.55</v>
      </c>
    </row>
    <row r="69" spans="1:8" ht="12.75">
      <c r="A69" s="48" t="s">
        <v>43</v>
      </c>
      <c r="B69" s="49"/>
      <c r="C69" s="8">
        <v>34413390.35</v>
      </c>
      <c r="D69" s="74">
        <v>-18614845.8</v>
      </c>
      <c r="E69" s="17">
        <f t="shared" si="3"/>
        <v>15798544.55</v>
      </c>
      <c r="F69" s="32">
        <v>0</v>
      </c>
      <c r="G69" s="8">
        <v>0</v>
      </c>
      <c r="H69" s="19">
        <f t="shared" si="4"/>
        <v>15798544.55</v>
      </c>
    </row>
    <row r="70" spans="1:8" ht="12.75" customHeight="1">
      <c r="A70" s="60"/>
      <c r="B70" s="61"/>
      <c r="C70" s="9"/>
      <c r="D70" s="9"/>
      <c r="E70" s="17"/>
      <c r="F70" s="27"/>
      <c r="G70" s="9"/>
      <c r="H70" s="19"/>
    </row>
    <row r="71" spans="1:8" ht="19.5" customHeight="1">
      <c r="A71" s="46" t="s">
        <v>44</v>
      </c>
      <c r="B71" s="47"/>
      <c r="C71" s="16">
        <f>+C72+C73</f>
        <v>28509310.21</v>
      </c>
      <c r="D71" s="16">
        <f>SUM(D72:D73)</f>
        <v>0</v>
      </c>
      <c r="E71" s="16">
        <f>+E72+E73</f>
        <v>28509310.21</v>
      </c>
      <c r="F71" s="28">
        <f>+F72+F73</f>
        <v>14213499.84</v>
      </c>
      <c r="G71" s="16">
        <f>+G72+G73</f>
        <v>14213499.84</v>
      </c>
      <c r="H71" s="73">
        <f>+H72+H73</f>
        <v>14295810.370000001</v>
      </c>
    </row>
    <row r="72" spans="1:8" ht="12.75">
      <c r="A72" s="48" t="s">
        <v>45</v>
      </c>
      <c r="B72" s="49"/>
      <c r="C72" s="8">
        <v>12534249.96</v>
      </c>
      <c r="D72" s="8">
        <v>0</v>
      </c>
      <c r="E72" s="17">
        <f>+C72+D72</f>
        <v>12534249.96</v>
      </c>
      <c r="F72" s="72">
        <v>6143770.85</v>
      </c>
      <c r="G72" s="30">
        <v>6143770.85</v>
      </c>
      <c r="H72" s="19">
        <f t="shared" si="4"/>
        <v>6390479.110000001</v>
      </c>
    </row>
    <row r="73" spans="1:8" ht="12.75">
      <c r="A73" s="48" t="s">
        <v>46</v>
      </c>
      <c r="B73" s="49"/>
      <c r="C73" s="8">
        <v>15975060.25</v>
      </c>
      <c r="D73" s="8">
        <v>0</v>
      </c>
      <c r="E73" s="17">
        <f t="shared" si="3"/>
        <v>15975060.25</v>
      </c>
      <c r="F73" s="72">
        <v>8069728.99</v>
      </c>
      <c r="G73" s="30">
        <v>8069728.99</v>
      </c>
      <c r="H73" s="19">
        <f t="shared" si="4"/>
        <v>7905331.26</v>
      </c>
    </row>
    <row r="74" spans="1:8" ht="12.75" customHeight="1">
      <c r="A74" s="60"/>
      <c r="B74" s="61"/>
      <c r="C74" s="9"/>
      <c r="D74" s="9"/>
      <c r="E74" s="9"/>
      <c r="F74" s="27"/>
      <c r="G74" s="9"/>
      <c r="H74" s="10"/>
    </row>
    <row r="75" spans="1:8" ht="12.75" customHeight="1">
      <c r="A75" s="60"/>
      <c r="B75" s="61"/>
      <c r="C75" s="9"/>
      <c r="D75" s="9"/>
      <c r="E75" s="9"/>
      <c r="F75" s="27"/>
      <c r="G75" s="33"/>
      <c r="H75" s="10"/>
    </row>
    <row r="76" spans="1:8" ht="21.75" customHeight="1" thickBot="1">
      <c r="A76" s="68" t="s">
        <v>47</v>
      </c>
      <c r="B76" s="69"/>
      <c r="C76" s="12">
        <v>566309059</v>
      </c>
      <c r="D76" s="12">
        <f>+D71+D68+D65+D61+D54+D39+D28+D18+D10</f>
        <v>44045597.54000001</v>
      </c>
      <c r="E76" s="12">
        <f>+E71+E68+E65+E61+E54+E39+E28+E18+E10</f>
        <v>610354656.54</v>
      </c>
      <c r="F76" s="12">
        <f>+F71+F68+F65+F61+F54+F39+F28+F18+F10</f>
        <v>245193168.69</v>
      </c>
      <c r="G76" s="12">
        <f>+G71+G68+G65+G61+G54+G39+G28+G18+G10</f>
        <v>237268124.65000004</v>
      </c>
      <c r="H76" s="13">
        <f>+H71+H68+H65+H61+H54+H39+H28+H18+H10</f>
        <v>365161487.85</v>
      </c>
    </row>
    <row r="78" ht="12.75" customHeight="1">
      <c r="D78" s="24"/>
    </row>
    <row r="79" ht="12.75" customHeight="1">
      <c r="D79" s="24"/>
    </row>
    <row r="88" ht="35.25" customHeight="1"/>
    <row r="104" ht="12.75" customHeight="1">
      <c r="H104" s="14" t="s">
        <v>60</v>
      </c>
    </row>
  </sheetData>
  <sheetProtection/>
  <mergeCells count="63">
    <mergeCell ref="A25:B25"/>
    <mergeCell ref="A41:B41"/>
    <mergeCell ref="A63:B63"/>
    <mergeCell ref="A70:B70"/>
    <mergeCell ref="A74:B75"/>
    <mergeCell ref="A76:B76"/>
    <mergeCell ref="A51:B53"/>
    <mergeCell ref="A73:B73"/>
    <mergeCell ref="A68:B68"/>
    <mergeCell ref="A69:B69"/>
    <mergeCell ref="C51:H51"/>
    <mergeCell ref="A60:B60"/>
    <mergeCell ref="A64:B64"/>
    <mergeCell ref="A67:B67"/>
    <mergeCell ref="A71:B71"/>
    <mergeCell ref="A72:B72"/>
    <mergeCell ref="A61:B61"/>
    <mergeCell ref="A62:B62"/>
    <mergeCell ref="A65:B65"/>
    <mergeCell ref="A66:B66"/>
    <mergeCell ref="A7:B9"/>
    <mergeCell ref="C7:H7"/>
    <mergeCell ref="A2:H2"/>
    <mergeCell ref="A3:H3"/>
    <mergeCell ref="A4:H4"/>
    <mergeCell ref="A6:H6"/>
    <mergeCell ref="A5:H5"/>
    <mergeCell ref="A54:B54"/>
    <mergeCell ref="A55:B55"/>
    <mergeCell ref="A56:B56"/>
    <mergeCell ref="A57:B57"/>
    <mergeCell ref="A58:B58"/>
    <mergeCell ref="A59:B59"/>
    <mergeCell ref="A37:B37"/>
    <mergeCell ref="A39:B39"/>
    <mergeCell ref="A40:B40"/>
    <mergeCell ref="A42:B42"/>
    <mergeCell ref="A43:B43"/>
    <mergeCell ref="A44:B44"/>
    <mergeCell ref="A31:B31"/>
    <mergeCell ref="A32:B32"/>
    <mergeCell ref="A33:B33"/>
    <mergeCell ref="A34:B34"/>
    <mergeCell ref="A35:B35"/>
    <mergeCell ref="A36:B36"/>
    <mergeCell ref="A26:B26"/>
    <mergeCell ref="A28:B28"/>
    <mergeCell ref="A18:B18"/>
    <mergeCell ref="A10:B10"/>
    <mergeCell ref="A29:B29"/>
    <mergeCell ref="A30:B30"/>
    <mergeCell ref="A19:B19"/>
    <mergeCell ref="A20:B20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DANIEL</cp:lastModifiedBy>
  <cp:lastPrinted>2020-07-30T15:28:32Z</cp:lastPrinted>
  <dcterms:created xsi:type="dcterms:W3CDTF">2020-04-25T18:51:39Z</dcterms:created>
  <dcterms:modified xsi:type="dcterms:W3CDTF">2020-07-30T16:03:08Z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