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\III. Información Programatica\"/>
    </mc:Choice>
  </mc:AlternateContent>
  <bookViews>
    <workbookView xWindow="0" yWindow="0" windowWidth="28800" windowHeight="12420" tabRatio="500"/>
  </bookViews>
  <sheets>
    <sheet name="Sheet1 (2)" sheetId="2" r:id="rId1"/>
  </sheets>
  <calcPr calcId="162913"/>
</workbook>
</file>

<file path=xl/calcChain.xml><?xml version="1.0" encoding="utf-8"?>
<calcChain xmlns="http://schemas.openxmlformats.org/spreadsheetml/2006/main">
  <c r="O36" i="2" l="1"/>
  <c r="U35" i="2"/>
  <c r="U34" i="2" s="1"/>
  <c r="U33" i="2"/>
  <c r="U32" i="2" s="1"/>
  <c r="U31" i="2"/>
  <c r="U30" i="2"/>
  <c r="U28" i="2"/>
  <c r="U25" i="2" s="1"/>
  <c r="U27" i="2"/>
  <c r="U26" i="2"/>
  <c r="U24" i="2"/>
  <c r="U23" i="2"/>
  <c r="U22" i="2"/>
  <c r="U21" i="2"/>
  <c r="U20" i="2"/>
  <c r="U18" i="2"/>
  <c r="V36" i="2"/>
  <c r="N34" i="2"/>
  <c r="J34" i="2"/>
  <c r="N32" i="2"/>
  <c r="J32" i="2"/>
  <c r="N29" i="2"/>
  <c r="J29" i="2"/>
  <c r="N25" i="2"/>
  <c r="J25" i="2"/>
  <c r="N19" i="2"/>
  <c r="J19" i="2"/>
  <c r="U17" i="2"/>
  <c r="S16" i="2"/>
  <c r="S36" i="2" s="1"/>
  <c r="Q16" i="2"/>
  <c r="Q36" i="2" s="1"/>
  <c r="L16" i="2"/>
  <c r="L36" i="2" s="1"/>
  <c r="J16" i="2"/>
  <c r="U19" i="2" l="1"/>
  <c r="U29" i="2"/>
  <c r="U16" i="2"/>
  <c r="U36" i="2"/>
  <c r="J36" i="2"/>
</calcChain>
</file>

<file path=xl/sharedStrings.xml><?xml version="1.0" encoding="utf-8"?>
<sst xmlns="http://schemas.openxmlformats.org/spreadsheetml/2006/main" count="40" uniqueCount="40">
  <si>
    <t>Ayuntamiento Municipal de Playas de Rosarito, B.C.</t>
  </si>
  <si>
    <t>Gasto por categoría Programática</t>
  </si>
  <si>
    <t>EGRESOS</t>
  </si>
  <si>
    <t>CONCEPTO</t>
  </si>
  <si>
    <t>Aprobado</t>
  </si>
  <si>
    <t>Ampliaciones / (Reducciones)</t>
  </si>
  <si>
    <t>Egreso Modificado</t>
  </si>
  <si>
    <t>Devengado</t>
  </si>
  <si>
    <t>Pagado</t>
  </si>
  <si>
    <t>Subejercicio</t>
  </si>
  <si>
    <t>1</t>
  </si>
  <si>
    <t>2</t>
  </si>
  <si>
    <t>3 = ( 1 + 2 )</t>
  </si>
  <si>
    <t>4</t>
  </si>
  <si>
    <t>5</t>
  </si>
  <si>
    <t>6 = ( 3 - 4 )</t>
  </si>
  <si>
    <t>Subsidios: Sectro Social y Privado o Entidades Federativas y MUnicipios</t>
  </si>
  <si>
    <t>Otros Subsidios</t>
  </si>
  <si>
    <t>Desempeño de las Funciones</t>
  </si>
  <si>
    <t>Prestación de Servicios Públicos</t>
  </si>
  <si>
    <t>Promoción y fomento</t>
  </si>
  <si>
    <t>Regulación y supervisión</t>
  </si>
  <si>
    <t>Planeación, seguimiento y evaluación de políticas públicas</t>
  </si>
  <si>
    <t>Administrativos y de Apoyo</t>
  </si>
  <si>
    <t>Apoyo a la función pública y al mejoramiento de la gestión</t>
  </si>
  <si>
    <t>Apoyo al proceso presupuestario y para mejorar la eficiencia institucional</t>
  </si>
  <si>
    <t>Operaciones ajenas</t>
  </si>
  <si>
    <t>Compromisos</t>
  </si>
  <si>
    <t>Desastres Naturales</t>
  </si>
  <si>
    <t>Programas de Gasto Federalizado</t>
  </si>
  <si>
    <t>Gasto federalizado</t>
  </si>
  <si>
    <t>TOTAL DEL GASTO</t>
  </si>
  <si>
    <t>Fundamento: Artículo 46, Fracción III, inciso a), de la Ley General de Contabilidad Gubernamental</t>
  </si>
  <si>
    <t>Calle José Haroz Aguilar No.2000, Fraccionamiento Villa Turística, Playas de Rosarito B.C.</t>
  </si>
  <si>
    <t>Sujetos a Reglas de Operación</t>
  </si>
  <si>
    <t>Provision de bienes Públicos</t>
  </si>
  <si>
    <t>Obligaciones de cumplimiento de resolución jurisdiccional</t>
  </si>
  <si>
    <t>Otros</t>
  </si>
  <si>
    <t>Participaciones a entidades federativas y municipios</t>
  </si>
  <si>
    <t>Del 1 de Enero al 30 de junio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</si>
</sst>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0"/>
      <color indexed="8"/>
      <name val="ARIAL"/>
      <charset val="1"/>
    </font>
    <font>
      <b/>
      <sz val="9"/>
      <color indexed="8"/>
      <name val="Arial Narrow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4" fontId="5" fillId="0" borderId="0" applyFont="0" applyFill="0" applyBorder="0" applyAlignment="0" applyProtection="0"/>
  </cellStyleXfs>
  <cellXfs count="84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0" borderId="0" xfId="0" applyFont="1" applyAlignment="1">
      <alignment horizontal="right" vertical="top"/>
    </xf>
    <xf numFmtId="0" fontId="6" fillId="0" borderId="0" xfId="0" applyFont="1" applyBorder="1">
      <alignment vertical="top"/>
    </xf>
    <xf numFmtId="0" fontId="6" fillId="0" borderId="6" xfId="0" applyFont="1" applyBorder="1">
      <alignment vertical="top"/>
    </xf>
    <xf numFmtId="44" fontId="6" fillId="0" borderId="14" xfId="1" applyFont="1" applyBorder="1" applyAlignment="1">
      <alignment vertical="top"/>
    </xf>
    <xf numFmtId="44" fontId="6" fillId="0" borderId="5" xfId="1" applyFont="1" applyBorder="1" applyAlignment="1">
      <alignment vertical="top"/>
    </xf>
    <xf numFmtId="44" fontId="6" fillId="0" borderId="0" xfId="1" applyFont="1" applyBorder="1" applyAlignment="1">
      <alignment vertical="top"/>
    </xf>
    <xf numFmtId="0" fontId="1" fillId="2" borderId="8" xfId="0" applyFont="1" applyFill="1" applyBorder="1" applyAlignment="1">
      <alignment horizontal="center" vertical="center" wrapText="1" readingOrder="1"/>
    </xf>
    <xf numFmtId="0" fontId="1" fillId="2" borderId="15" xfId="0" applyFont="1" applyFill="1" applyBorder="1" applyAlignment="1">
      <alignment horizontal="center" vertical="center" wrapText="1" readingOrder="1"/>
    </xf>
    <xf numFmtId="0" fontId="2" fillId="0" borderId="0" xfId="0" applyFont="1" applyBorder="1">
      <alignment vertical="top"/>
    </xf>
    <xf numFmtId="0" fontId="2" fillId="0" borderId="6" xfId="0" applyFont="1" applyBorder="1">
      <alignment vertical="top"/>
    </xf>
    <xf numFmtId="44" fontId="2" fillId="0" borderId="0" xfId="1" applyFont="1" applyBorder="1" applyAlignment="1">
      <alignment horizontal="right" vertical="top"/>
    </xf>
    <xf numFmtId="44" fontId="7" fillId="0" borderId="0" xfId="1" applyFont="1" applyBorder="1" applyAlignment="1">
      <alignment vertical="top"/>
    </xf>
    <xf numFmtId="44" fontId="2" fillId="0" borderId="14" xfId="1" applyFont="1" applyFill="1" applyBorder="1" applyAlignment="1">
      <alignment horizontal="right" vertical="top"/>
    </xf>
    <xf numFmtId="44" fontId="7" fillId="0" borderId="0" xfId="1" applyFont="1" applyFill="1" applyBorder="1" applyAlignment="1">
      <alignment vertical="top"/>
    </xf>
    <xf numFmtId="44" fontId="2" fillId="0" borderId="0" xfId="1" applyFont="1" applyFill="1" applyBorder="1" applyAlignment="1">
      <alignment horizontal="right" vertical="top"/>
    </xf>
    <xf numFmtId="0" fontId="7" fillId="0" borderId="0" xfId="0" applyFont="1" applyBorder="1">
      <alignment vertical="top"/>
    </xf>
    <xf numFmtId="0" fontId="7" fillId="0" borderId="6" xfId="0" applyFont="1" applyBorder="1">
      <alignment vertical="top"/>
    </xf>
    <xf numFmtId="44" fontId="7" fillId="0" borderId="14" xfId="1" applyFont="1" applyFill="1" applyBorder="1" applyAlignment="1">
      <alignment vertical="top"/>
    </xf>
    <xf numFmtId="44" fontId="7" fillId="0" borderId="5" xfId="1" applyFont="1" applyBorder="1" applyAlignment="1">
      <alignment vertical="top"/>
    </xf>
    <xf numFmtId="44" fontId="7" fillId="0" borderId="0" xfId="1" applyFont="1" applyAlignment="1">
      <alignment vertical="top"/>
    </xf>
    <xf numFmtId="44" fontId="7" fillId="0" borderId="0" xfId="1" applyFont="1" applyAlignment="1">
      <alignment horizontal="right" vertical="top"/>
    </xf>
    <xf numFmtId="44" fontId="7" fillId="0" borderId="0" xfId="1" applyFont="1" applyBorder="1" applyAlignment="1">
      <alignment horizontal="right" vertical="top"/>
    </xf>
    <xf numFmtId="44" fontId="7" fillId="0" borderId="14" xfId="1" applyFont="1" applyFill="1" applyBorder="1" applyAlignment="1">
      <alignment horizontal="right" vertical="top"/>
    </xf>
    <xf numFmtId="44" fontId="7" fillId="0" borderId="0" xfId="1" applyFont="1" applyFill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44" fontId="2" fillId="0" borderId="14" xfId="1" applyFont="1" applyFill="1" applyBorder="1" applyAlignment="1">
      <alignment vertical="top"/>
    </xf>
    <xf numFmtId="44" fontId="2" fillId="0" borderId="0" xfId="1" applyFont="1" applyBorder="1" applyAlignment="1">
      <alignment vertical="top"/>
    </xf>
    <xf numFmtId="44" fontId="7" fillId="0" borderId="14" xfId="1" applyFont="1" applyBorder="1" applyAlignment="1">
      <alignment vertical="top"/>
    </xf>
    <xf numFmtId="44" fontId="2" fillId="0" borderId="14" xfId="1" applyFont="1" applyBorder="1" applyAlignment="1">
      <alignment vertical="top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0" borderId="0" xfId="0" applyFont="1">
      <alignment vertical="top"/>
    </xf>
    <xf numFmtId="0" fontId="1" fillId="2" borderId="7" xfId="0" applyFont="1" applyFill="1" applyBorder="1" applyAlignment="1">
      <alignment vertical="center" wrapText="1" readingOrder="1"/>
    </xf>
    <xf numFmtId="0" fontId="1" fillId="2" borderId="8" xfId="0" applyFont="1" applyFill="1" applyBorder="1" applyAlignment="1">
      <alignment vertical="center" wrapText="1" readingOrder="1"/>
    </xf>
    <xf numFmtId="0" fontId="2" fillId="0" borderId="0" xfId="0" applyFont="1" applyBorder="1" applyAlignment="1">
      <alignment horizontal="left" vertical="top"/>
    </xf>
    <xf numFmtId="44" fontId="2" fillId="0" borderId="0" xfId="1" applyFont="1" applyFill="1" applyBorder="1" applyAlignment="1">
      <alignment vertical="top"/>
    </xf>
    <xf numFmtId="44" fontId="2" fillId="0" borderId="5" xfId="1" applyFont="1" applyBorder="1" applyAlignment="1">
      <alignment vertical="top"/>
    </xf>
    <xf numFmtId="0" fontId="7" fillId="0" borderId="0" xfId="0" applyFont="1" applyAlignment="1">
      <alignment horizontal="left" vertical="top" wrapText="1" readingOrder="1"/>
    </xf>
    <xf numFmtId="44" fontId="7" fillId="0" borderId="7" xfId="1" applyFont="1" applyBorder="1" applyAlignment="1">
      <alignment vertical="top"/>
    </xf>
    <xf numFmtId="44" fontId="7" fillId="0" borderId="8" xfId="1" applyFont="1" applyBorder="1" applyAlignment="1">
      <alignment vertical="top"/>
    </xf>
    <xf numFmtId="44" fontId="1" fillId="2" borderId="11" xfId="1" applyFont="1" applyFill="1" applyBorder="1" applyAlignment="1">
      <alignment vertical="center"/>
    </xf>
    <xf numFmtId="0" fontId="3" fillId="0" borderId="0" xfId="0" applyFont="1" applyAlignment="1">
      <alignment vertical="top"/>
    </xf>
    <xf numFmtId="44" fontId="8" fillId="2" borderId="11" xfId="1" applyFont="1" applyFill="1" applyBorder="1" applyAlignment="1">
      <alignment horizontal="right" vertical="center"/>
    </xf>
    <xf numFmtId="44" fontId="9" fillId="2" borderId="11" xfId="1" applyFont="1" applyFill="1" applyBorder="1" applyAlignment="1">
      <alignment vertical="center"/>
    </xf>
    <xf numFmtId="44" fontId="8" fillId="2" borderId="1" xfId="1" applyFont="1" applyFill="1" applyBorder="1" applyAlignment="1">
      <alignment horizontal="right" vertical="center"/>
    </xf>
    <xf numFmtId="44" fontId="8" fillId="2" borderId="11" xfId="1" applyFont="1" applyFill="1" applyBorder="1" applyAlignment="1">
      <alignment vertical="center"/>
    </xf>
    <xf numFmtId="44" fontId="8" fillId="2" borderId="10" xfId="1" applyFont="1" applyFill="1" applyBorder="1" applyAlignment="1">
      <alignment vertical="center"/>
    </xf>
    <xf numFmtId="44" fontId="6" fillId="0" borderId="13" xfId="1" applyFont="1" applyBorder="1" applyAlignment="1">
      <alignment vertical="top"/>
    </xf>
    <xf numFmtId="44" fontId="7" fillId="0" borderId="14" xfId="1" applyFont="1" applyBorder="1" applyAlignment="1">
      <alignment horizontal="right" vertical="top"/>
    </xf>
    <xf numFmtId="44" fontId="7" fillId="0" borderId="15" xfId="1" applyFont="1" applyBorder="1" applyAlignment="1">
      <alignment vertical="top"/>
    </xf>
    <xf numFmtId="44" fontId="7" fillId="0" borderId="0" xfId="0" applyNumberFormat="1" applyFont="1">
      <alignment vertical="top"/>
    </xf>
    <xf numFmtId="0" fontId="10" fillId="0" borderId="0" xfId="0" applyFont="1">
      <alignment vertical="top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wrapText="1" readingOrder="1"/>
    </xf>
    <xf numFmtId="0" fontId="1" fillId="2" borderId="7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wrapText="1" readingOrder="1"/>
    </xf>
    <xf numFmtId="0" fontId="1" fillId="2" borderId="9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top" wrapText="1" readingOrder="1"/>
    </xf>
    <xf numFmtId="0" fontId="1" fillId="2" borderId="11" xfId="0" applyFont="1" applyFill="1" applyBorder="1" applyAlignment="1">
      <alignment horizontal="center" vertical="top" wrapText="1" readingOrder="1"/>
    </xf>
    <xf numFmtId="0" fontId="1" fillId="2" borderId="12" xfId="0" applyFont="1" applyFill="1" applyBorder="1" applyAlignment="1">
      <alignment horizontal="center" vertical="top" wrapText="1" readingOrder="1"/>
    </xf>
    <xf numFmtId="0" fontId="1" fillId="2" borderId="13" xfId="0" applyFont="1" applyFill="1" applyBorder="1" applyAlignment="1">
      <alignment horizontal="center" vertical="center" wrapText="1" readingOrder="1"/>
    </xf>
    <xf numFmtId="0" fontId="1" fillId="2" borderId="14" xfId="0" applyFont="1" applyFill="1" applyBorder="1" applyAlignment="1">
      <alignment horizontal="center" vertical="center" wrapText="1" readingOrder="1"/>
    </xf>
    <xf numFmtId="0" fontId="1" fillId="2" borderId="15" xfId="0" applyFont="1" applyFill="1" applyBorder="1" applyAlignment="1">
      <alignment horizontal="center" vertical="center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477116</xdr:colOff>
      <xdr:row>56</xdr:row>
      <xdr:rowOff>141287</xdr:rowOff>
    </xdr:from>
    <xdr:to>
      <xdr:col>13</xdr:col>
      <xdr:colOff>66675</xdr:colOff>
      <xdr:row>62</xdr:row>
      <xdr:rowOff>101311</xdr:rowOff>
    </xdr:to>
    <xdr:sp macro="" textlink="">
      <xdr:nvSpPr>
        <xdr:cNvPr id="2" name="CuadroTexto 1"/>
        <xdr:cNvSpPr txBox="1"/>
      </xdr:nvSpPr>
      <xdr:spPr>
        <a:xfrm>
          <a:off x="4001366" y="12542837"/>
          <a:ext cx="2447059" cy="931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baseline="0"/>
            <a:t>L.A.E. Carlos Alberto Franco Murguia </a:t>
          </a:r>
          <a:r>
            <a:rPr lang="es-MX" sz="1100" b="1"/>
            <a:t>TESORERO MUNICIPAL</a:t>
          </a:r>
        </a:p>
      </xdr:txBody>
    </xdr:sp>
    <xdr:clientData/>
  </xdr:twoCellAnchor>
  <xdr:twoCellAnchor>
    <xdr:from>
      <xdr:col>16</xdr:col>
      <xdr:colOff>511753</xdr:colOff>
      <xdr:row>56</xdr:row>
      <xdr:rowOff>110636</xdr:rowOff>
    </xdr:from>
    <xdr:to>
      <xdr:col>20</xdr:col>
      <xdr:colOff>790575</xdr:colOff>
      <xdr:row>59</xdr:row>
      <xdr:rowOff>153266</xdr:rowOff>
    </xdr:to>
    <xdr:sp macro="" textlink="">
      <xdr:nvSpPr>
        <xdr:cNvPr id="3" name="CuadroTexto 2"/>
        <xdr:cNvSpPr txBox="1"/>
      </xdr:nvSpPr>
      <xdr:spPr>
        <a:xfrm>
          <a:off x="8131753" y="12512186"/>
          <a:ext cx="2831522" cy="5284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Lic.</a:t>
          </a:r>
          <a:r>
            <a:rPr lang="es-MX" sz="1100" b="1" baseline="0"/>
            <a:t> Jose Raul Martinez Velazquez</a:t>
          </a:r>
        </a:p>
        <a:p>
          <a:pPr algn="ctr"/>
          <a:r>
            <a:rPr lang="es-MX" sz="1100" b="1"/>
            <a:t>COORD. PRESUPUESTOS</a:t>
          </a:r>
        </a:p>
      </xdr:txBody>
    </xdr:sp>
    <xdr:clientData/>
  </xdr:twoCellAnchor>
  <xdr:twoCellAnchor>
    <xdr:from>
      <xdr:col>3</xdr:col>
      <xdr:colOff>200025</xdr:colOff>
      <xdr:row>56</xdr:row>
      <xdr:rowOff>104775</xdr:rowOff>
    </xdr:from>
    <xdr:to>
      <xdr:col>6</xdr:col>
      <xdr:colOff>209550</xdr:colOff>
      <xdr:row>60</xdr:row>
      <xdr:rowOff>64000</xdr:rowOff>
    </xdr:to>
    <xdr:sp macro="" textlink="">
      <xdr:nvSpPr>
        <xdr:cNvPr id="4" name="CuadroTexto 3"/>
        <xdr:cNvSpPr txBox="1"/>
      </xdr:nvSpPr>
      <xdr:spPr>
        <a:xfrm>
          <a:off x="514350" y="12506325"/>
          <a:ext cx="2133600" cy="6069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Lic. Mirna Cecilia Rincón Vargas PRESIDENTE MUNICIPAL</a:t>
          </a:r>
        </a:p>
      </xdr:txBody>
    </xdr:sp>
    <xdr:clientData/>
  </xdr:twoCellAnchor>
  <xdr:twoCellAnchor>
    <xdr:from>
      <xdr:col>3</xdr:col>
      <xdr:colOff>406112</xdr:colOff>
      <xdr:row>56</xdr:row>
      <xdr:rowOff>151334</xdr:rowOff>
    </xdr:from>
    <xdr:to>
      <xdr:col>6</xdr:col>
      <xdr:colOff>16453</xdr:colOff>
      <xdr:row>56</xdr:row>
      <xdr:rowOff>151334</xdr:rowOff>
    </xdr:to>
    <xdr:cxnSp macro="">
      <xdr:nvCxnSpPr>
        <xdr:cNvPr id="5" name="Conector recto 5"/>
        <xdr:cNvCxnSpPr>
          <a:cxnSpLocks noChangeShapeType="1"/>
        </xdr:cNvCxnSpPr>
      </xdr:nvCxnSpPr>
      <xdr:spPr bwMode="auto">
        <a:xfrm>
          <a:off x="720437" y="12552884"/>
          <a:ext cx="1734416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324716</xdr:colOff>
      <xdr:row>56</xdr:row>
      <xdr:rowOff>151334</xdr:rowOff>
    </xdr:from>
    <xdr:to>
      <xdr:col>14</xdr:col>
      <xdr:colOff>235528</xdr:colOff>
      <xdr:row>56</xdr:row>
      <xdr:rowOff>151334</xdr:rowOff>
    </xdr:to>
    <xdr:cxnSp macro="">
      <xdr:nvCxnSpPr>
        <xdr:cNvPr id="6" name="Conector recto 6"/>
        <xdr:cNvCxnSpPr>
          <a:cxnSpLocks noChangeShapeType="1"/>
        </xdr:cNvCxnSpPr>
      </xdr:nvCxnSpPr>
      <xdr:spPr bwMode="auto">
        <a:xfrm>
          <a:off x="3848966" y="12552884"/>
          <a:ext cx="2844512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807028</xdr:colOff>
      <xdr:row>56</xdr:row>
      <xdr:rowOff>151334</xdr:rowOff>
    </xdr:from>
    <xdr:to>
      <xdr:col>20</xdr:col>
      <xdr:colOff>526473</xdr:colOff>
      <xdr:row>56</xdr:row>
      <xdr:rowOff>151334</xdr:rowOff>
    </xdr:to>
    <xdr:cxnSp macro="">
      <xdr:nvCxnSpPr>
        <xdr:cNvPr id="7" name="Conector recto 7"/>
        <xdr:cNvCxnSpPr>
          <a:cxnSpLocks noChangeShapeType="1"/>
        </xdr:cNvCxnSpPr>
      </xdr:nvCxnSpPr>
      <xdr:spPr bwMode="auto">
        <a:xfrm>
          <a:off x="8427028" y="12552884"/>
          <a:ext cx="227214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X50"/>
  <sheetViews>
    <sheetView showGridLines="0" tabSelected="1" topLeftCell="A36" zoomScaleNormal="100" workbookViewId="0">
      <selection activeCell="L52" sqref="L52"/>
    </sheetView>
  </sheetViews>
  <sheetFormatPr baseColWidth="10" defaultRowHeight="12.75" customHeight="1" x14ac:dyDescent="0.2"/>
  <cols>
    <col min="1" max="2" width="1.140625" customWidth="1"/>
    <col min="3" max="3" width="2.42578125" customWidth="1"/>
    <col min="4" max="4" width="10.5703125" customWidth="1"/>
    <col min="5" max="5" width="3.42578125" customWidth="1"/>
    <col min="6" max="6" width="17.85546875" customWidth="1"/>
    <col min="7" max="7" width="13.5703125" customWidth="1"/>
    <col min="8" max="8" width="1.28515625" customWidth="1"/>
    <col min="9" max="9" width="1.42578125" customWidth="1"/>
    <col min="10" max="10" width="18.5703125" customWidth="1"/>
    <col min="11" max="11" width="3.5703125" customWidth="1"/>
    <col min="12" max="12" width="18.7109375" customWidth="1"/>
    <col min="13" max="13" width="2" customWidth="1"/>
    <col min="14" max="14" width="1.140625" customWidth="1"/>
    <col min="15" max="15" width="15.5703125" customWidth="1"/>
    <col min="16" max="16" width="1.85546875" customWidth="1"/>
    <col min="17" max="17" width="17.85546875" customWidth="1"/>
    <col min="18" max="18" width="1.85546875" customWidth="1"/>
    <col min="19" max="19" width="15.7109375" customWidth="1"/>
    <col min="20" max="20" width="2.85546875" customWidth="1"/>
    <col min="21" max="21" width="18.42578125" customWidth="1"/>
    <col min="22" max="24" width="1" customWidth="1"/>
    <col min="25" max="249" width="6.85546875" customWidth="1"/>
  </cols>
  <sheetData>
    <row r="1" spans="1:24" ht="169.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15" customHeight="1" x14ac:dyDescent="0.2">
      <c r="A2" s="60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60"/>
    </row>
    <row r="3" spans="1:24" ht="18" customHeight="1" x14ac:dyDescent="0.2">
      <c r="A3" s="76" t="s">
        <v>33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60"/>
    </row>
    <row r="4" spans="1:24" ht="3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  <row r="5" spans="1:24" ht="16.5" customHeight="1" x14ac:dyDescent="0.2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1:24" ht="13.5" customHeight="1" x14ac:dyDescent="0.2">
      <c r="A6" s="77" t="s">
        <v>39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pans="1:24" ht="28.5" customHeight="1" x14ac:dyDescent="0.2"/>
    <row r="8" spans="1:24" ht="3" customHeight="1" x14ac:dyDescent="0.2"/>
    <row r="9" spans="1:24" ht="15" customHeight="1" x14ac:dyDescent="0.2">
      <c r="A9" s="61" t="s">
        <v>3</v>
      </c>
      <c r="B9" s="62"/>
      <c r="C9" s="62"/>
      <c r="D9" s="62"/>
      <c r="E9" s="62"/>
      <c r="F9" s="62"/>
      <c r="G9" s="62"/>
      <c r="H9" s="63"/>
      <c r="I9" s="78" t="s">
        <v>2</v>
      </c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80"/>
    </row>
    <row r="10" spans="1:24" ht="7.5" customHeight="1" x14ac:dyDescent="0.2">
      <c r="A10" s="64"/>
      <c r="B10" s="65"/>
      <c r="C10" s="65"/>
      <c r="D10" s="65"/>
      <c r="E10" s="65"/>
      <c r="F10" s="65"/>
      <c r="G10" s="65"/>
      <c r="H10" s="66"/>
      <c r="I10" s="61" t="s">
        <v>4</v>
      </c>
      <c r="J10" s="62"/>
      <c r="K10" s="63"/>
      <c r="L10" s="81" t="s">
        <v>5</v>
      </c>
      <c r="M10" s="61" t="s">
        <v>6</v>
      </c>
      <c r="N10" s="62"/>
      <c r="O10" s="62"/>
      <c r="P10" s="63"/>
      <c r="Q10" s="81" t="s">
        <v>7</v>
      </c>
      <c r="R10" s="61" t="s">
        <v>8</v>
      </c>
      <c r="S10" s="62"/>
      <c r="T10" s="63"/>
      <c r="U10" s="61" t="s">
        <v>9</v>
      </c>
      <c r="V10" s="62"/>
      <c r="W10" s="62"/>
      <c r="X10" s="63"/>
    </row>
    <row r="11" spans="1:24" ht="13.5" customHeight="1" x14ac:dyDescent="0.2">
      <c r="A11" s="64"/>
      <c r="B11" s="65"/>
      <c r="C11" s="65"/>
      <c r="D11" s="65"/>
      <c r="E11" s="65"/>
      <c r="F11" s="65"/>
      <c r="G11" s="65"/>
      <c r="H11" s="66"/>
      <c r="I11" s="64"/>
      <c r="J11" s="65"/>
      <c r="K11" s="66"/>
      <c r="L11" s="82"/>
      <c r="M11" s="64"/>
      <c r="N11" s="65"/>
      <c r="O11" s="65"/>
      <c r="P11" s="66"/>
      <c r="Q11" s="82"/>
      <c r="R11" s="64"/>
      <c r="S11" s="65"/>
      <c r="T11" s="66"/>
      <c r="U11" s="64"/>
      <c r="V11" s="65"/>
      <c r="W11" s="65"/>
      <c r="X11" s="66"/>
    </row>
    <row r="12" spans="1:24" ht="13.5" customHeight="1" x14ac:dyDescent="0.2">
      <c r="A12" s="64"/>
      <c r="B12" s="65"/>
      <c r="C12" s="65"/>
      <c r="D12" s="65"/>
      <c r="E12" s="65"/>
      <c r="F12" s="65"/>
      <c r="G12" s="65"/>
      <c r="H12" s="66"/>
      <c r="I12" s="64"/>
      <c r="J12" s="65"/>
      <c r="K12" s="66"/>
      <c r="L12" s="82"/>
      <c r="M12" s="64"/>
      <c r="N12" s="65"/>
      <c r="O12" s="65"/>
      <c r="P12" s="66"/>
      <c r="Q12" s="82"/>
      <c r="R12" s="64"/>
      <c r="S12" s="65"/>
      <c r="T12" s="66"/>
      <c r="U12" s="64"/>
      <c r="V12" s="65"/>
      <c r="W12" s="65"/>
      <c r="X12" s="66"/>
    </row>
    <row r="13" spans="1:24" ht="6" customHeight="1" x14ac:dyDescent="0.2">
      <c r="A13" s="64"/>
      <c r="B13" s="65"/>
      <c r="C13" s="65"/>
      <c r="D13" s="65"/>
      <c r="E13" s="65"/>
      <c r="F13" s="65"/>
      <c r="G13" s="65"/>
      <c r="H13" s="66"/>
      <c r="I13" s="67"/>
      <c r="J13" s="68"/>
      <c r="K13" s="69"/>
      <c r="L13" s="83"/>
      <c r="M13" s="67"/>
      <c r="N13" s="68"/>
      <c r="O13" s="68"/>
      <c r="P13" s="69"/>
      <c r="Q13" s="83"/>
      <c r="R13" s="67"/>
      <c r="S13" s="68"/>
      <c r="T13" s="69"/>
      <c r="U13" s="67"/>
      <c r="V13" s="68"/>
      <c r="W13" s="68"/>
      <c r="X13" s="69"/>
    </row>
    <row r="14" spans="1:24" s="6" customFormat="1" ht="12" customHeight="1" x14ac:dyDescent="0.2">
      <c r="A14" s="67"/>
      <c r="B14" s="68"/>
      <c r="C14" s="68"/>
      <c r="D14" s="68"/>
      <c r="E14" s="68"/>
      <c r="F14" s="68"/>
      <c r="G14" s="68"/>
      <c r="H14" s="69"/>
      <c r="I14" s="7"/>
      <c r="J14" s="15" t="s">
        <v>10</v>
      </c>
      <c r="K14" s="7"/>
      <c r="L14" s="16" t="s">
        <v>11</v>
      </c>
      <c r="M14" s="7"/>
      <c r="N14" s="7"/>
      <c r="O14" s="42" t="s">
        <v>12</v>
      </c>
      <c r="P14" s="42"/>
      <c r="Q14" s="16" t="s">
        <v>13</v>
      </c>
      <c r="R14" s="7"/>
      <c r="S14" s="15" t="s">
        <v>14</v>
      </c>
      <c r="T14" s="7"/>
      <c r="U14" s="41" t="s">
        <v>15</v>
      </c>
      <c r="V14" s="42"/>
      <c r="W14" s="7"/>
      <c r="X14" s="8"/>
    </row>
    <row r="15" spans="1:24" ht="7.5" customHeight="1" x14ac:dyDescent="0.2">
      <c r="A15" s="1"/>
      <c r="B15" s="10"/>
      <c r="C15" s="10"/>
      <c r="D15" s="10"/>
      <c r="E15" s="10"/>
      <c r="F15" s="10"/>
      <c r="G15" s="10"/>
      <c r="H15" s="11"/>
      <c r="I15" s="10"/>
      <c r="J15" s="14"/>
      <c r="K15" s="14"/>
      <c r="L15" s="12"/>
      <c r="M15" s="14"/>
      <c r="N15" s="14"/>
      <c r="O15" s="14"/>
      <c r="P15" s="14"/>
      <c r="Q15" s="56"/>
      <c r="R15" s="14"/>
      <c r="S15" s="14"/>
      <c r="T15" s="14"/>
      <c r="U15" s="13"/>
      <c r="V15" s="14"/>
      <c r="W15" s="10"/>
      <c r="X15" s="2"/>
    </row>
    <row r="16" spans="1:24" ht="21" customHeight="1" x14ac:dyDescent="0.2">
      <c r="A16" s="1"/>
      <c r="B16" s="43" t="s">
        <v>16</v>
      </c>
      <c r="C16" s="43"/>
      <c r="D16" s="43"/>
      <c r="E16" s="43"/>
      <c r="F16" s="43"/>
      <c r="G16" s="17"/>
      <c r="H16" s="18"/>
      <c r="I16" s="17"/>
      <c r="J16" s="19">
        <f>J17+J18</f>
        <v>100739820.38</v>
      </c>
      <c r="K16" s="20"/>
      <c r="L16" s="21">
        <f>L17+L18</f>
        <v>-24000</v>
      </c>
      <c r="M16" s="22"/>
      <c r="N16" s="44"/>
      <c r="O16" s="44">
        <v>100739820.38</v>
      </c>
      <c r="P16" s="22"/>
      <c r="Q16" s="21">
        <f>Q17+Q18</f>
        <v>39678100</v>
      </c>
      <c r="R16" s="22"/>
      <c r="S16" s="23">
        <f>SUM(S17:S18)</f>
        <v>39206564.539999999</v>
      </c>
      <c r="T16" s="22"/>
      <c r="U16" s="45">
        <f>U17+U18</f>
        <v>61037720.379999995</v>
      </c>
      <c r="V16" s="35"/>
      <c r="W16" s="10"/>
      <c r="X16" s="2"/>
    </row>
    <row r="17" spans="1:24" ht="21" customHeight="1" x14ac:dyDescent="0.2">
      <c r="A17" s="1"/>
      <c r="B17" s="24"/>
      <c r="C17" s="24"/>
      <c r="D17" s="33" t="s">
        <v>17</v>
      </c>
      <c r="E17" s="33"/>
      <c r="F17" s="33"/>
      <c r="G17" s="33"/>
      <c r="H17" s="25"/>
      <c r="I17" s="24"/>
      <c r="J17" s="28">
        <v>100048512.8</v>
      </c>
      <c r="K17" s="28"/>
      <c r="L17" s="26">
        <v>-24000</v>
      </c>
      <c r="M17" s="22"/>
      <c r="N17" s="22"/>
      <c r="O17" s="22">
        <v>100024512.8</v>
      </c>
      <c r="P17" s="22"/>
      <c r="Q17" s="36">
        <v>39413219.93</v>
      </c>
      <c r="R17" s="28"/>
      <c r="S17" s="28">
        <v>38941684.469999999</v>
      </c>
      <c r="T17" s="22"/>
      <c r="U17" s="27">
        <f>O17-Q17</f>
        <v>60611292.869999997</v>
      </c>
      <c r="V17" s="20"/>
      <c r="W17" s="10"/>
      <c r="X17" s="2"/>
    </row>
    <row r="18" spans="1:24" ht="21" customHeight="1" x14ac:dyDescent="0.2">
      <c r="A18" s="1"/>
      <c r="B18" s="24"/>
      <c r="C18" s="24"/>
      <c r="D18" s="24" t="s">
        <v>34</v>
      </c>
      <c r="E18" s="24"/>
      <c r="F18" s="24"/>
      <c r="G18" s="24"/>
      <c r="H18" s="25"/>
      <c r="I18" s="24"/>
      <c r="J18" s="28">
        <v>691307.58</v>
      </c>
      <c r="K18" s="28"/>
      <c r="L18" s="26">
        <v>0</v>
      </c>
      <c r="M18" s="22"/>
      <c r="N18" s="22"/>
      <c r="O18" s="28">
        <v>691307.58</v>
      </c>
      <c r="P18" s="22"/>
      <c r="Q18" s="36">
        <v>264880.07</v>
      </c>
      <c r="R18" s="22"/>
      <c r="S18" s="28">
        <v>264880.07</v>
      </c>
      <c r="T18" s="28"/>
      <c r="U18" s="28">
        <f>O18-Q18</f>
        <v>426427.50999999995</v>
      </c>
      <c r="V18" s="28"/>
      <c r="W18" s="10"/>
      <c r="X18" s="2"/>
    </row>
    <row r="19" spans="1:24" ht="21" customHeight="1" x14ac:dyDescent="0.2">
      <c r="A19" s="1"/>
      <c r="B19" s="43" t="s">
        <v>18</v>
      </c>
      <c r="C19" s="43"/>
      <c r="D19" s="43"/>
      <c r="E19" s="43"/>
      <c r="F19" s="43"/>
      <c r="G19" s="17"/>
      <c r="H19" s="18"/>
      <c r="I19" s="17"/>
      <c r="J19" s="19">
        <f>J20+J21+J22+J23+J24</f>
        <v>117169549.03</v>
      </c>
      <c r="K19" s="20"/>
      <c r="L19" s="21">
        <v>-22108.59</v>
      </c>
      <c r="M19" s="22"/>
      <c r="N19" s="19">
        <f>N20+N21+N22+N23+N24</f>
        <v>117169549.03</v>
      </c>
      <c r="O19" s="19">
        <v>117147440.44</v>
      </c>
      <c r="P19" s="22"/>
      <c r="Q19" s="21">
        <v>50841667.020000003</v>
      </c>
      <c r="R19" s="22"/>
      <c r="S19" s="23">
        <v>49700161.100000001</v>
      </c>
      <c r="T19" s="22"/>
      <c r="U19" s="45">
        <f>U20+U21+U22+U23+U24</f>
        <v>66305773.419999994</v>
      </c>
      <c r="V19" s="35"/>
      <c r="W19" s="10"/>
      <c r="X19" s="2"/>
    </row>
    <row r="20" spans="1:24" ht="21" customHeight="1" x14ac:dyDescent="0.2">
      <c r="A20" s="1"/>
      <c r="B20" s="24"/>
      <c r="C20" s="24"/>
      <c r="D20" s="33" t="s">
        <v>19</v>
      </c>
      <c r="E20" s="33"/>
      <c r="F20" s="33"/>
      <c r="G20" s="33"/>
      <c r="H20" s="25"/>
      <c r="I20" s="24"/>
      <c r="J20" s="29">
        <v>96770133.170000002</v>
      </c>
      <c r="K20" s="30"/>
      <c r="L20" s="31">
        <v>-48536.1</v>
      </c>
      <c r="M20" s="32"/>
      <c r="N20" s="29">
        <v>96770133.170000002</v>
      </c>
      <c r="O20" s="29">
        <v>96721597.069999993</v>
      </c>
      <c r="P20" s="32"/>
      <c r="Q20" s="57">
        <v>42637437.009999998</v>
      </c>
      <c r="R20" s="32"/>
      <c r="S20" s="29">
        <v>41624767.810000002</v>
      </c>
      <c r="T20" s="32"/>
      <c r="U20" s="27">
        <f t="shared" ref="U20:U24" si="0">O20-Q20</f>
        <v>54084160.059999995</v>
      </c>
      <c r="V20" s="20"/>
      <c r="W20" s="10"/>
      <c r="X20" s="2"/>
    </row>
    <row r="21" spans="1:24" ht="21" customHeight="1" x14ac:dyDescent="0.2">
      <c r="A21" s="1"/>
      <c r="B21" s="24"/>
      <c r="C21" s="24"/>
      <c r="D21" s="33" t="s">
        <v>20</v>
      </c>
      <c r="E21" s="33"/>
      <c r="F21" s="33"/>
      <c r="G21" s="33"/>
      <c r="H21" s="25"/>
      <c r="I21" s="24"/>
      <c r="J21" s="29">
        <v>4439462.05</v>
      </c>
      <c r="K21" s="30"/>
      <c r="L21" s="31">
        <v>-21072.49</v>
      </c>
      <c r="M21" s="32"/>
      <c r="N21" s="29">
        <v>4439462.05</v>
      </c>
      <c r="O21" s="29">
        <v>4418389.5599999996</v>
      </c>
      <c r="P21" s="32"/>
      <c r="Q21" s="57">
        <v>1749736.13</v>
      </c>
      <c r="R21" s="32"/>
      <c r="S21" s="29">
        <v>1749736.13</v>
      </c>
      <c r="T21" s="32"/>
      <c r="U21" s="27">
        <f t="shared" si="0"/>
        <v>2668653.4299999997</v>
      </c>
      <c r="V21" s="20"/>
      <c r="W21" s="10"/>
      <c r="X21" s="2"/>
    </row>
    <row r="22" spans="1:24" ht="21" customHeight="1" x14ac:dyDescent="0.2">
      <c r="A22" s="1"/>
      <c r="B22" s="24"/>
      <c r="C22" s="24"/>
      <c r="D22" s="24" t="s">
        <v>35</v>
      </c>
      <c r="E22" s="24"/>
      <c r="F22" s="24"/>
      <c r="G22" s="24"/>
      <c r="H22" s="25"/>
      <c r="I22" s="24"/>
      <c r="J22" s="29">
        <v>1567557.55</v>
      </c>
      <c r="K22" s="30"/>
      <c r="L22" s="31">
        <v>0</v>
      </c>
      <c r="M22" s="32"/>
      <c r="N22" s="29">
        <v>1567557.55</v>
      </c>
      <c r="O22" s="29">
        <v>1567557.55</v>
      </c>
      <c r="P22" s="32"/>
      <c r="Q22" s="57">
        <v>619386.23</v>
      </c>
      <c r="R22" s="32"/>
      <c r="S22" s="29">
        <v>617481.71</v>
      </c>
      <c r="T22" s="32"/>
      <c r="U22" s="27">
        <f t="shared" si="0"/>
        <v>948171.32000000007</v>
      </c>
      <c r="V22" s="20"/>
      <c r="W22" s="10"/>
      <c r="X22" s="2"/>
    </row>
    <row r="23" spans="1:24" ht="21" customHeight="1" x14ac:dyDescent="0.2">
      <c r="A23" s="1"/>
      <c r="B23" s="24"/>
      <c r="C23" s="24"/>
      <c r="D23" s="33" t="s">
        <v>21</v>
      </c>
      <c r="E23" s="33"/>
      <c r="F23" s="33"/>
      <c r="G23" s="33"/>
      <c r="H23" s="25"/>
      <c r="I23" s="24"/>
      <c r="J23" s="29">
        <v>8579909.4199999999</v>
      </c>
      <c r="K23" s="30"/>
      <c r="L23" s="31">
        <v>62500</v>
      </c>
      <c r="M23" s="32"/>
      <c r="N23" s="29">
        <v>8579909.4199999999</v>
      </c>
      <c r="O23" s="29">
        <v>8642409.4199999999</v>
      </c>
      <c r="P23" s="32"/>
      <c r="Q23" s="57">
        <v>3568608.92</v>
      </c>
      <c r="R23" s="32"/>
      <c r="S23" s="29">
        <v>3450741.49</v>
      </c>
      <c r="T23" s="32"/>
      <c r="U23" s="27">
        <f t="shared" si="0"/>
        <v>5073800.5</v>
      </c>
      <c r="V23" s="20"/>
      <c r="W23" s="10"/>
      <c r="X23" s="2"/>
    </row>
    <row r="24" spans="1:24" ht="21" customHeight="1" x14ac:dyDescent="0.2">
      <c r="A24" s="1"/>
      <c r="B24" s="24"/>
      <c r="C24" s="24"/>
      <c r="D24" s="33" t="s">
        <v>22</v>
      </c>
      <c r="E24" s="33"/>
      <c r="F24" s="33"/>
      <c r="G24" s="33"/>
      <c r="H24" s="25"/>
      <c r="I24" s="24"/>
      <c r="J24" s="29">
        <v>5812486.8399999999</v>
      </c>
      <c r="K24" s="30"/>
      <c r="L24" s="31">
        <v>-15000</v>
      </c>
      <c r="M24" s="32"/>
      <c r="N24" s="29">
        <v>5812486.8399999999</v>
      </c>
      <c r="O24" s="29">
        <v>5797486.8399999999</v>
      </c>
      <c r="P24" s="32"/>
      <c r="Q24" s="57">
        <v>2266498.73</v>
      </c>
      <c r="R24" s="32"/>
      <c r="S24" s="29">
        <v>2257433.96</v>
      </c>
      <c r="T24" s="32"/>
      <c r="U24" s="27">
        <f t="shared" si="0"/>
        <v>3530988.11</v>
      </c>
      <c r="V24" s="20"/>
      <c r="W24" s="10"/>
      <c r="X24" s="2"/>
    </row>
    <row r="25" spans="1:24" ht="21" customHeight="1" x14ac:dyDescent="0.2">
      <c r="A25" s="1"/>
      <c r="B25" s="43" t="s">
        <v>23</v>
      </c>
      <c r="C25" s="43"/>
      <c r="D25" s="43"/>
      <c r="E25" s="43"/>
      <c r="F25" s="43"/>
      <c r="G25" s="17"/>
      <c r="H25" s="18"/>
      <c r="I25" s="17"/>
      <c r="J25" s="19">
        <f>J26+J27+J28</f>
        <v>197285779.54999998</v>
      </c>
      <c r="K25" s="20"/>
      <c r="L25" s="21">
        <v>9039852.8599999994</v>
      </c>
      <c r="M25" s="22"/>
      <c r="N25" s="19">
        <f>N26+N27+N28</f>
        <v>197285779.54999998</v>
      </c>
      <c r="O25" s="19">
        <v>206325632.41</v>
      </c>
      <c r="P25" s="22"/>
      <c r="Q25" s="21">
        <v>100976135.83</v>
      </c>
      <c r="R25" s="22"/>
      <c r="S25" s="23">
        <v>95901792.599999994</v>
      </c>
      <c r="T25" s="22"/>
      <c r="U25" s="45">
        <f>+U26+U27+U28</f>
        <v>105349496.58000001</v>
      </c>
      <c r="V25" s="35"/>
      <c r="W25" s="10"/>
      <c r="X25" s="2"/>
    </row>
    <row r="26" spans="1:24" ht="21" customHeight="1" x14ac:dyDescent="0.2">
      <c r="A26" s="1"/>
      <c r="B26" s="24"/>
      <c r="C26" s="24"/>
      <c r="D26" s="33" t="s">
        <v>24</v>
      </c>
      <c r="E26" s="33"/>
      <c r="F26" s="33"/>
      <c r="G26" s="33"/>
      <c r="H26" s="25"/>
      <c r="I26" s="24"/>
      <c r="J26" s="29">
        <v>100859855.31999999</v>
      </c>
      <c r="K26" s="20"/>
      <c r="L26" s="31">
        <v>5936634.1100000003</v>
      </c>
      <c r="M26" s="22"/>
      <c r="N26" s="29">
        <v>100859855.31999999</v>
      </c>
      <c r="O26" s="29">
        <v>106796489.43000001</v>
      </c>
      <c r="P26" s="22"/>
      <c r="Q26" s="36">
        <v>56042866.390000001</v>
      </c>
      <c r="R26" s="22"/>
      <c r="S26" s="29">
        <v>51174451.329999998</v>
      </c>
      <c r="T26" s="22"/>
      <c r="U26" s="27">
        <f t="shared" ref="U26:U28" si="1">O26-Q26</f>
        <v>50753623.040000007</v>
      </c>
      <c r="V26" s="20"/>
      <c r="W26" s="10"/>
      <c r="X26" s="2"/>
    </row>
    <row r="27" spans="1:24" ht="21" customHeight="1" x14ac:dyDescent="0.2">
      <c r="A27" s="1"/>
      <c r="B27" s="24"/>
      <c r="C27" s="24"/>
      <c r="D27" s="33" t="s">
        <v>25</v>
      </c>
      <c r="E27" s="33"/>
      <c r="F27" s="33"/>
      <c r="G27" s="33"/>
      <c r="H27" s="25"/>
      <c r="I27" s="24"/>
      <c r="J27" s="29">
        <v>87454123.689999998</v>
      </c>
      <c r="K27" s="20"/>
      <c r="L27" s="31">
        <v>3103218.75</v>
      </c>
      <c r="M27" s="22"/>
      <c r="N27" s="29">
        <v>87454123.689999998</v>
      </c>
      <c r="O27" s="29">
        <v>90557342.439999998</v>
      </c>
      <c r="P27" s="22"/>
      <c r="Q27" s="36">
        <v>41107982.399999999</v>
      </c>
      <c r="R27" s="22"/>
      <c r="S27" s="29">
        <v>40944409.189999998</v>
      </c>
      <c r="T27" s="22"/>
      <c r="U27" s="27">
        <f t="shared" si="1"/>
        <v>49449360.039999999</v>
      </c>
      <c r="V27" s="20"/>
      <c r="W27" s="10"/>
      <c r="X27" s="2"/>
    </row>
    <row r="28" spans="1:24" ht="21" customHeight="1" x14ac:dyDescent="0.2">
      <c r="A28" s="1"/>
      <c r="B28" s="24"/>
      <c r="C28" s="24"/>
      <c r="D28" s="33" t="s">
        <v>26</v>
      </c>
      <c r="E28" s="33"/>
      <c r="F28" s="33"/>
      <c r="G28" s="33"/>
      <c r="H28" s="25"/>
      <c r="I28" s="24"/>
      <c r="J28" s="29">
        <v>8971800.5399999991</v>
      </c>
      <c r="K28" s="20"/>
      <c r="L28" s="31">
        <v>0</v>
      </c>
      <c r="M28" s="22"/>
      <c r="N28" s="29">
        <v>8971800.5399999991</v>
      </c>
      <c r="O28" s="29">
        <v>8971800.5399999991</v>
      </c>
      <c r="P28" s="22"/>
      <c r="Q28" s="36">
        <v>3825287.04</v>
      </c>
      <c r="R28" s="22"/>
      <c r="S28" s="29">
        <v>3782932.08</v>
      </c>
      <c r="T28" s="22"/>
      <c r="U28" s="27">
        <f t="shared" si="1"/>
        <v>5146513.4999999991</v>
      </c>
      <c r="V28" s="20"/>
      <c r="W28" s="10"/>
      <c r="X28" s="2"/>
    </row>
    <row r="29" spans="1:24" ht="21" customHeight="1" x14ac:dyDescent="0.2">
      <c r="A29" s="1"/>
      <c r="B29" s="43" t="s">
        <v>27</v>
      </c>
      <c r="C29" s="43"/>
      <c r="D29" s="43"/>
      <c r="E29" s="43"/>
      <c r="F29" s="43"/>
      <c r="G29" s="17"/>
      <c r="H29" s="18"/>
      <c r="I29" s="17"/>
      <c r="J29" s="19">
        <f>J30+J31</f>
        <v>48718348.260000005</v>
      </c>
      <c r="K29" s="20"/>
      <c r="L29" s="21">
        <v>7396489.75</v>
      </c>
      <c r="M29" s="22"/>
      <c r="N29" s="19">
        <f>N30+N31</f>
        <v>48718348.260000005</v>
      </c>
      <c r="O29" s="19">
        <v>56114838.009999998</v>
      </c>
      <c r="P29" s="22"/>
      <c r="Q29" s="21">
        <v>19873613.390000001</v>
      </c>
      <c r="R29" s="22"/>
      <c r="S29" s="23">
        <v>19653077.719999999</v>
      </c>
      <c r="T29" s="22"/>
      <c r="U29" s="45">
        <f>SUM(U30:U31)</f>
        <v>36241224.620000005</v>
      </c>
      <c r="V29" s="35"/>
      <c r="W29" s="10"/>
      <c r="X29" s="2"/>
    </row>
    <row r="30" spans="1:24" ht="21" customHeight="1" x14ac:dyDescent="0.2">
      <c r="A30" s="1"/>
      <c r="B30" s="33"/>
      <c r="C30" s="33"/>
      <c r="D30" s="46" t="s">
        <v>36</v>
      </c>
      <c r="E30" s="46"/>
      <c r="F30" s="46"/>
      <c r="G30" s="46"/>
      <c r="H30" s="25"/>
      <c r="I30" s="24"/>
      <c r="J30" s="28">
        <v>46059624.880000003</v>
      </c>
      <c r="K30" s="20"/>
      <c r="L30" s="34">
        <v>7396489.75</v>
      </c>
      <c r="M30" s="22"/>
      <c r="N30" s="28">
        <v>46059624.880000003</v>
      </c>
      <c r="O30" s="28">
        <v>53456114.630000003</v>
      </c>
      <c r="P30" s="22"/>
      <c r="Q30" s="36">
        <v>19001739.18</v>
      </c>
      <c r="R30" s="22"/>
      <c r="S30" s="28">
        <v>18782740.789999999</v>
      </c>
      <c r="T30" s="22"/>
      <c r="U30" s="27">
        <f t="shared" ref="U30:U31" si="2">O30-Q30</f>
        <v>34454375.450000003</v>
      </c>
      <c r="V30" s="20"/>
      <c r="W30" s="10"/>
      <c r="X30" s="2"/>
    </row>
    <row r="31" spans="1:24" ht="21" customHeight="1" x14ac:dyDescent="0.2">
      <c r="A31" s="1"/>
      <c r="B31" s="24"/>
      <c r="C31" s="24"/>
      <c r="D31" s="33" t="s">
        <v>28</v>
      </c>
      <c r="E31" s="33"/>
      <c r="F31" s="33"/>
      <c r="G31" s="33"/>
      <c r="H31" s="25"/>
      <c r="I31" s="24"/>
      <c r="J31" s="28">
        <v>2658723.38</v>
      </c>
      <c r="K31" s="20"/>
      <c r="L31" s="26">
        <v>0</v>
      </c>
      <c r="M31" s="22"/>
      <c r="N31" s="28">
        <v>2658723.38</v>
      </c>
      <c r="O31" s="28">
        <v>2658723.38</v>
      </c>
      <c r="P31" s="22"/>
      <c r="Q31" s="36">
        <v>871874.21</v>
      </c>
      <c r="R31" s="22"/>
      <c r="S31" s="28">
        <v>870336.93</v>
      </c>
      <c r="T31" s="22"/>
      <c r="U31" s="27">
        <f t="shared" si="2"/>
        <v>1786849.17</v>
      </c>
      <c r="V31" s="20"/>
      <c r="W31" s="10"/>
      <c r="X31" s="2"/>
    </row>
    <row r="32" spans="1:24" ht="21" customHeight="1" x14ac:dyDescent="0.2">
      <c r="A32" s="1"/>
      <c r="B32" s="43" t="s">
        <v>29</v>
      </c>
      <c r="C32" s="43"/>
      <c r="D32" s="43"/>
      <c r="E32" s="43"/>
      <c r="F32" s="43"/>
      <c r="G32" s="17"/>
      <c r="H32" s="18"/>
      <c r="I32" s="17"/>
      <c r="J32" s="19">
        <f>J33</f>
        <v>51216178.630000003</v>
      </c>
      <c r="K32" s="20"/>
      <c r="L32" s="21">
        <v>33065783.489999998</v>
      </c>
      <c r="M32" s="22"/>
      <c r="N32" s="19">
        <f t="shared" ref="N32" si="3">N33</f>
        <v>51216178.630000003</v>
      </c>
      <c r="O32" s="19">
        <v>84281962.120000005</v>
      </c>
      <c r="P32" s="22"/>
      <c r="Q32" s="21">
        <v>37092207.869999997</v>
      </c>
      <c r="R32" s="22"/>
      <c r="S32" s="23">
        <v>24847416.050000001</v>
      </c>
      <c r="T32" s="22"/>
      <c r="U32" s="45">
        <f>SUM(U33)</f>
        <v>47189754.250000007</v>
      </c>
      <c r="V32" s="35"/>
      <c r="W32" s="10"/>
      <c r="X32" s="2"/>
    </row>
    <row r="33" spans="1:24" ht="21" customHeight="1" x14ac:dyDescent="0.2">
      <c r="A33" s="1"/>
      <c r="B33" s="24"/>
      <c r="C33" s="24"/>
      <c r="D33" s="33" t="s">
        <v>30</v>
      </c>
      <c r="E33" s="33"/>
      <c r="F33" s="33"/>
      <c r="G33" s="33"/>
      <c r="H33" s="25"/>
      <c r="I33" s="24"/>
      <c r="J33" s="29">
        <v>51216178.630000003</v>
      </c>
      <c r="K33" s="20"/>
      <c r="L33" s="31">
        <v>33065783.489999998</v>
      </c>
      <c r="M33" s="22"/>
      <c r="N33" s="29">
        <v>51216178.630000003</v>
      </c>
      <c r="O33" s="29">
        <v>84281962.120000005</v>
      </c>
      <c r="P33" s="22"/>
      <c r="Q33" s="36">
        <v>37092207.869999997</v>
      </c>
      <c r="R33" s="22"/>
      <c r="S33" s="29">
        <v>24847416.050000001</v>
      </c>
      <c r="T33" s="22"/>
      <c r="U33" s="27">
        <f>O33-Q33</f>
        <v>47189754.250000007</v>
      </c>
      <c r="V33" s="20"/>
      <c r="W33" s="10"/>
      <c r="X33" s="2"/>
    </row>
    <row r="34" spans="1:24" ht="21" customHeight="1" x14ac:dyDescent="0.2">
      <c r="A34" s="1"/>
      <c r="B34" s="70" t="s">
        <v>37</v>
      </c>
      <c r="C34" s="70"/>
      <c r="D34" s="70"/>
      <c r="E34" s="70"/>
      <c r="F34" s="70"/>
      <c r="G34" s="70"/>
      <c r="H34" s="71"/>
      <c r="I34" s="24"/>
      <c r="J34" s="35">
        <f>J35</f>
        <v>2231596.15</v>
      </c>
      <c r="K34" s="20"/>
      <c r="L34" s="36">
        <v>0</v>
      </c>
      <c r="M34" s="20"/>
      <c r="N34" s="35">
        <f t="shared" ref="N34" si="4">N35</f>
        <v>2231596.15</v>
      </c>
      <c r="O34" s="35">
        <v>2231596.15</v>
      </c>
      <c r="P34" s="20"/>
      <c r="Q34" s="37">
        <v>867294.84</v>
      </c>
      <c r="R34" s="20"/>
      <c r="S34" s="35">
        <v>847162.09</v>
      </c>
      <c r="T34" s="20"/>
      <c r="U34" s="45">
        <f>SUM(U35)</f>
        <v>1364301.31</v>
      </c>
      <c r="V34" s="35"/>
      <c r="W34" s="10"/>
      <c r="X34" s="2"/>
    </row>
    <row r="35" spans="1:24" ht="21" customHeight="1" x14ac:dyDescent="0.2">
      <c r="A35" s="1"/>
      <c r="B35" s="24"/>
      <c r="C35" s="24"/>
      <c r="D35" s="72" t="s">
        <v>38</v>
      </c>
      <c r="E35" s="72"/>
      <c r="F35" s="72"/>
      <c r="G35" s="72"/>
      <c r="H35" s="25"/>
      <c r="I35" s="24"/>
      <c r="J35" s="29">
        <v>2231596.15</v>
      </c>
      <c r="K35" s="20"/>
      <c r="L35" s="36">
        <v>0</v>
      </c>
      <c r="M35" s="20"/>
      <c r="N35" s="29">
        <v>2231596.15</v>
      </c>
      <c r="O35" s="29">
        <v>2231596.15</v>
      </c>
      <c r="P35" s="20"/>
      <c r="Q35" s="58">
        <v>867294.84</v>
      </c>
      <c r="R35" s="20"/>
      <c r="S35" s="29">
        <v>847162.09</v>
      </c>
      <c r="T35" s="20"/>
      <c r="U35" s="47">
        <f>O35-Q35</f>
        <v>1364301.31</v>
      </c>
      <c r="V35" s="48"/>
      <c r="W35" s="10"/>
      <c r="X35" s="2"/>
    </row>
    <row r="36" spans="1:24" s="6" customFormat="1" ht="27.75" customHeight="1" x14ac:dyDescent="0.2">
      <c r="A36" s="3"/>
      <c r="B36" s="38"/>
      <c r="C36" s="73" t="s">
        <v>31</v>
      </c>
      <c r="D36" s="73"/>
      <c r="E36" s="73"/>
      <c r="F36" s="73"/>
      <c r="G36" s="73"/>
      <c r="H36" s="39"/>
      <c r="I36" s="38"/>
      <c r="J36" s="51">
        <f>J16+J19+J25+J32+J34+J29</f>
        <v>517361271.99999994</v>
      </c>
      <c r="K36" s="52"/>
      <c r="L36" s="53">
        <f>L16+L19+L25+L32+L34+L29</f>
        <v>49456017.509999998</v>
      </c>
      <c r="M36" s="52"/>
      <c r="N36" s="54"/>
      <c r="O36" s="54">
        <f>O16+O19+O25+O32+O34+O29</f>
        <v>566841289.50999999</v>
      </c>
      <c r="P36" s="52"/>
      <c r="Q36" s="53">
        <f>Q16+Q19+Q25+Q32+Q34+Q29</f>
        <v>249329018.95000005</v>
      </c>
      <c r="R36" s="52"/>
      <c r="S36" s="51">
        <f>S16+S19+S25+S32+S34+S29</f>
        <v>230156174.10000002</v>
      </c>
      <c r="T36" s="52"/>
      <c r="U36" s="55">
        <f>U16+U19+U25+U32+U34+U29</f>
        <v>317488270.56</v>
      </c>
      <c r="V36" s="49">
        <f>+V16+V19+V25+V29+V32+V34</f>
        <v>0</v>
      </c>
      <c r="W36" s="4"/>
      <c r="X36" s="5"/>
    </row>
    <row r="37" spans="1:24" ht="18.75" customHeight="1" x14ac:dyDescent="0.2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59"/>
      <c r="P37" s="40"/>
      <c r="Q37" s="40"/>
      <c r="R37" s="40"/>
      <c r="S37" s="40"/>
      <c r="T37" s="40"/>
      <c r="U37" s="40"/>
      <c r="V37" s="40"/>
    </row>
    <row r="38" spans="1:24" ht="6" customHeight="1" x14ac:dyDescent="0.2"/>
    <row r="39" spans="1:24" ht="13.5" customHeight="1" x14ac:dyDescent="0.2">
      <c r="B39" s="74" t="s">
        <v>32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24" ht="6" customHeight="1" x14ac:dyDescent="0.2"/>
    <row r="41" spans="1:24" ht="13.5" customHeight="1" x14ac:dyDescent="0.2">
      <c r="T41" s="50"/>
      <c r="U41" s="50"/>
      <c r="V41" s="50"/>
    </row>
    <row r="42" spans="1:24" ht="13.5" customHeight="1" x14ac:dyDescent="0.2">
      <c r="T42" s="9"/>
      <c r="U42" s="9"/>
      <c r="V42" s="9"/>
    </row>
    <row r="43" spans="1:24" ht="13.5" customHeight="1" x14ac:dyDescent="0.2">
      <c r="T43" s="9"/>
      <c r="U43" s="9"/>
      <c r="V43" s="9"/>
    </row>
    <row r="44" spans="1:24" ht="13.5" customHeight="1" x14ac:dyDescent="0.2">
      <c r="T44" s="9"/>
      <c r="U44" s="9"/>
      <c r="V44" s="9"/>
    </row>
    <row r="45" spans="1:24" ht="13.5" customHeight="1" x14ac:dyDescent="0.2">
      <c r="T45" s="9"/>
      <c r="U45" s="9"/>
      <c r="V45" s="9"/>
    </row>
    <row r="46" spans="1:24" ht="13.5" customHeight="1" x14ac:dyDescent="0.2">
      <c r="T46" s="9"/>
      <c r="U46" s="9"/>
      <c r="V46" s="9"/>
    </row>
    <row r="47" spans="1:24" ht="13.5" customHeight="1" x14ac:dyDescent="0.2">
      <c r="T47" s="9"/>
      <c r="U47" s="9"/>
      <c r="V47" s="9"/>
    </row>
    <row r="48" spans="1:24" ht="13.5" customHeight="1" x14ac:dyDescent="0.2">
      <c r="T48" s="9"/>
      <c r="U48" s="9"/>
      <c r="V48" s="9"/>
    </row>
    <row r="49" spans="20:22" ht="13.5" customHeight="1" x14ac:dyDescent="0.2">
      <c r="T49" s="9"/>
      <c r="U49" s="9"/>
      <c r="V49" s="9"/>
    </row>
    <row r="50" spans="20:22" ht="13.5" customHeight="1" x14ac:dyDescent="0.2">
      <c r="T50" s="9"/>
      <c r="U50" s="9"/>
      <c r="V50" s="9"/>
    </row>
  </sheetData>
  <mergeCells count="16">
    <mergeCell ref="B39:U39"/>
    <mergeCell ref="B2:W2"/>
    <mergeCell ref="A3:W3"/>
    <mergeCell ref="A5:X5"/>
    <mergeCell ref="A6:X6"/>
    <mergeCell ref="A9:H14"/>
    <mergeCell ref="I9:X9"/>
    <mergeCell ref="I10:K13"/>
    <mergeCell ref="L10:L13"/>
    <mergeCell ref="M10:P13"/>
    <mergeCell ref="Q10:Q13"/>
    <mergeCell ref="R10:T13"/>
    <mergeCell ref="U10:X13"/>
    <mergeCell ref="B34:H34"/>
    <mergeCell ref="D35:G35"/>
    <mergeCell ref="C36:G36"/>
  </mergeCells>
  <pageMargins left="0.78740157480314965" right="0.78740157480314965" top="1.5748031496062993" bottom="0.39370078740157483" header="0" footer="0"/>
  <pageSetup scale="51" fitToHeight="0" orientation="portrait" r:id="rId1"/>
  <headerFooter>
    <oddHeader>&amp;C&amp;G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CuentaPublica</cp:lastModifiedBy>
  <cp:lastPrinted>2019-07-31T15:33:15Z</cp:lastPrinted>
  <dcterms:created xsi:type="dcterms:W3CDTF">2018-04-25T16:14:34Z</dcterms:created>
  <dcterms:modified xsi:type="dcterms:W3CDTF">2019-07-31T15:33:22Z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01734361CD07C3C85B968AA4B2781C480C5E84517533FB2EE1174F74E95997FC9503DC872D15E7FE07B95AE100ED7F409BE3CC79B61B206F8720C6B5BF4841C4A8FF06CABF00E59065D62BCD6480418DA21E5DA509ECCFA4805526A996C8D3A8E9ED3AAF31A85AD64D5DBC3E7BFA4033D5A5BA85F7377684A059A7D51E09E43</vt:lpwstr>
  </property>
  <property fmtid="{D5CDD505-2E9C-101B-9397-08002B2CF9AE}" pid="3" name="Business Objects Context Information1">
    <vt:lpwstr>52BC2D35AF44DC8546069FCCFAB82437E8AE85364339A3FD7B8457322ABA5F93C19AE1510F54DDC058B541E4AA986E19A4E0E3C085511CF837F59F5C22A1C081DEADD6FFA8A5A5D4BB6495E846168AEF0F441A3A1A5FC0E32548D4AADCF4BBF072EACF58CEDBA310C70132E4FD3E2FDE4E54292429BFD893644DC46909888F4</vt:lpwstr>
  </property>
  <property fmtid="{D5CDD505-2E9C-101B-9397-08002B2CF9AE}" pid="4" name="Business Objects Context Information2">
    <vt:lpwstr>4C4949974772710816B3135DB34264D5D4F50D9C998EE00C07327A28898C1F9CA5530FBF4324D1AD94042F434463F2C71BBAB109613B4AAD2F27E47C8C2215A9EABD43EEA99EF3C1375B1116D9654D0A761248CA98224AE41B700151411CB75F9F47BA9B5CB7E252B08D16DC25F304D6A5644A8BFD64ABB1EF5BD10646EC97C</vt:lpwstr>
  </property>
  <property fmtid="{D5CDD505-2E9C-101B-9397-08002B2CF9AE}" pid="5" name="Business Objects Context Information3">
    <vt:lpwstr>77446E8A7CFF9E74CAD06760F5A1BD132C949C723C294B0F484A5551EB934679CF6125EB41AB205A3D6EEE6EBBDED7913F90BCB195A6EE58C8F40376DD0DF1C7A1E32400165F976EF2FEB80A1F34BFAC1850DBC76B354AA6FEFDBBC0EBCACE6994732608B582A1BADB9006D652E9FA6EAFD0226B466F37C519FA1716C39F13F</vt:lpwstr>
  </property>
  <property fmtid="{D5CDD505-2E9C-101B-9397-08002B2CF9AE}" pid="6" name="Business Objects Context Information4">
    <vt:lpwstr>E55B19EB2D187BAC29863A67CEFAD8FCB13BC8109A211A9C6F03A8505CC11F1B3DBC0C09F1965F8EF08E4E66530C1E2E42E78C1F661E055D1659413B0418A06B6B8373C50161C64B5A0FC654AE8829962C01632456E2C4FAEBC891252B2DE2AABACFD9E53F088CF896D37EB135215D11E780BBF1E7664F4103F65AC035F8319</vt:lpwstr>
  </property>
  <property fmtid="{D5CDD505-2E9C-101B-9397-08002B2CF9AE}" pid="7" name="Business Objects Context Information5">
    <vt:lpwstr>91B2A9A8C0383C448A78D4B7350F2ACA2D02801720F0465E4001C031724EAD8E8452CDC98DD224118B78A226F7983E77396D2F68CA29A2C0F9BAE29DE0D6BB274CE99769621460894D44432D17E080EF57DD41DB032E8DF9DA02794A7E99660FEC49F6C86CB659FD67DABF13EA830320A3DD529B97B6379C7629365B6F3C53B</vt:lpwstr>
  </property>
  <property fmtid="{D5CDD505-2E9C-101B-9397-08002B2CF9AE}" pid="8" name="Business Objects Context Information6">
    <vt:lpwstr>2567598555CB6B2662B1F7104AD2A4806F7561FB35B1141082DD74D1711C0151AAC8A028E7B279A692C3CCA02AD925D475A365F378E1D702F60FE8465517BCA44CDE93E84D637A08916F674F5097792F8832205C2962279E080AA1646C2FD6EF84D15EE4</vt:lpwstr>
  </property>
</Properties>
</file>