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4. 3er Trimestre -\IV. INFORMACION FINANCIERA ADICIONAL (LDF)\"/>
    </mc:Choice>
  </mc:AlternateContent>
  <bookViews>
    <workbookView xWindow="0" yWindow="0" windowWidth="24000" windowHeight="9735"/>
  </bookViews>
  <sheets>
    <sheet name="BP-LDF (3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E76" i="1"/>
  <c r="D76" i="1"/>
  <c r="D74" i="1"/>
  <c r="F72" i="1"/>
  <c r="E72" i="1"/>
  <c r="D72" i="1"/>
  <c r="F71" i="1"/>
  <c r="E71" i="1"/>
  <c r="D71" i="1"/>
  <c r="F70" i="1"/>
  <c r="E70" i="1"/>
  <c r="D70" i="1"/>
  <c r="F60" i="1"/>
  <c r="E60" i="1"/>
  <c r="D60" i="1"/>
  <c r="D58" i="1"/>
  <c r="F56" i="1"/>
  <c r="E56" i="1"/>
  <c r="D56" i="1"/>
  <c r="F55" i="1"/>
  <c r="E55" i="1"/>
  <c r="D55" i="1"/>
  <c r="F54" i="1"/>
  <c r="E54" i="1"/>
  <c r="D54" i="1"/>
  <c r="F43" i="1"/>
  <c r="E43" i="1"/>
  <c r="D43" i="1"/>
  <c r="F40" i="1"/>
  <c r="F47" i="1" s="1"/>
  <c r="F13" i="1" s="1"/>
  <c r="E40" i="1"/>
  <c r="E47" i="1" s="1"/>
  <c r="E13" i="1" s="1"/>
  <c r="D40" i="1"/>
  <c r="D47" i="1" s="1"/>
  <c r="D13" i="1" s="1"/>
  <c r="F30" i="1"/>
  <c r="E30" i="1"/>
  <c r="D30" i="1"/>
  <c r="F19" i="1"/>
  <c r="E19" i="1"/>
  <c r="D19" i="1"/>
  <c r="F17" i="1"/>
  <c r="F74" i="1" s="1"/>
  <c r="E17" i="1"/>
  <c r="E74" i="1" s="1"/>
  <c r="F16" i="1"/>
  <c r="F58" i="1" s="1"/>
  <c r="E16" i="1"/>
  <c r="E58" i="1" s="1"/>
  <c r="F15" i="1"/>
  <c r="E15" i="1"/>
  <c r="D15" i="1"/>
  <c r="F12" i="1"/>
  <c r="F69" i="1" s="1"/>
  <c r="F78" i="1" s="1"/>
  <c r="F79" i="1" s="1"/>
  <c r="E12" i="1"/>
  <c r="E69" i="1" s="1"/>
  <c r="D12" i="1"/>
  <c r="D69" i="1" s="1"/>
  <c r="D78" i="1" s="1"/>
  <c r="D79" i="1" s="1"/>
  <c r="F11" i="1"/>
  <c r="F53" i="1" s="1"/>
  <c r="F62" i="1" s="1"/>
  <c r="F63" i="1" s="1"/>
  <c r="E11" i="1"/>
  <c r="E53" i="1" s="1"/>
  <c r="E62" i="1" s="1"/>
  <c r="E63" i="1" s="1"/>
  <c r="D11" i="1"/>
  <c r="D53" i="1" s="1"/>
  <c r="D62" i="1" s="1"/>
  <c r="D63" i="1" s="1"/>
  <c r="E10" i="1" l="1"/>
  <c r="E23" i="1" s="1"/>
  <c r="E24" i="1" s="1"/>
  <c r="E25" i="1" s="1"/>
  <c r="E34" i="1" s="1"/>
  <c r="D10" i="1"/>
  <c r="D23" i="1" s="1"/>
  <c r="D24" i="1" s="1"/>
  <c r="D25" i="1" s="1"/>
  <c r="D34" i="1" s="1"/>
  <c r="F10" i="1"/>
  <c r="F23" i="1" s="1"/>
  <c r="F24" i="1" s="1"/>
  <c r="F25" i="1" s="1"/>
  <c r="F34" i="1" s="1"/>
  <c r="E78" i="1"/>
  <c r="E79" i="1" s="1"/>
</calcChain>
</file>

<file path=xl/comments1.xml><?xml version="1.0" encoding="utf-8"?>
<comments xmlns="http://schemas.openxmlformats.org/spreadsheetml/2006/main">
  <authors>
    <author>Alma Nidia Gonzalez Lopez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aplica para Refrendo BDAN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2016 fism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FISM 2016
</t>
        </r>
      </text>
    </comment>
  </commentList>
</comments>
</file>

<file path=xl/sharedStrings.xml><?xml version="1.0" encoding="utf-8"?>
<sst xmlns="http://schemas.openxmlformats.org/spreadsheetml/2006/main" count="70" uniqueCount="46">
  <si>
    <t>AYUNTAMIENTO MUNICIPAL DE PLAYAS DE ROSARITO</t>
  </si>
  <si>
    <t>Balance Presupuestario - LDF</t>
  </si>
  <si>
    <t>Del 1 de enero al 30 de septiembre de 2018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</si>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</sst>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1"/>
    </xf>
    <xf numFmtId="164" fontId="2" fillId="3" borderId="5" xfId="1" applyFont="1" applyFill="1" applyBorder="1" applyAlignment="1">
      <alignment vertical="center" wrapText="1"/>
    </xf>
    <xf numFmtId="164" fontId="2" fillId="0" borderId="5" xfId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4" fontId="0" fillId="0" borderId="0" xfId="0" applyNumberFormat="1"/>
    <xf numFmtId="164" fontId="0" fillId="0" borderId="0" xfId="0" applyNumberFormat="1"/>
    <xf numFmtId="164" fontId="1" fillId="0" borderId="5" xfId="1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4" fontId="2" fillId="0" borderId="8" xfId="1" applyFont="1" applyBorder="1" applyAlignment="1">
      <alignment vertical="center" wrapText="1"/>
    </xf>
    <xf numFmtId="164" fontId="0" fillId="0" borderId="0" xfId="1" applyFont="1"/>
    <xf numFmtId="164" fontId="1" fillId="2" borderId="12" xfId="1" applyFont="1" applyFill="1" applyBorder="1" applyAlignment="1">
      <alignment horizontal="center" vertical="center" wrapText="1"/>
    </xf>
    <xf numFmtId="164" fontId="1" fillId="2" borderId="3" xfId="1" applyFont="1" applyFill="1" applyBorder="1" applyAlignment="1">
      <alignment horizontal="center" vertical="center"/>
    </xf>
    <xf numFmtId="164" fontId="1" fillId="2" borderId="8" xfId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5" xfId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1" applyFont="1" applyBorder="1" applyAlignment="1">
      <alignment vertical="center"/>
    </xf>
    <xf numFmtId="0" fontId="5" fillId="0" borderId="0" xfId="0" applyFont="1"/>
    <xf numFmtId="0" fontId="2" fillId="0" borderId="5" xfId="0" applyFont="1" applyBorder="1" applyAlignment="1">
      <alignment horizontal="left" vertical="center" indent="1"/>
    </xf>
    <xf numFmtId="164" fontId="2" fillId="4" borderId="5" xfId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0" fontId="6" fillId="0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64" fontId="1" fillId="2" borderId="9" xfId="1" applyFont="1" applyFill="1" applyBorder="1" applyAlignment="1">
      <alignment horizontal="center" vertical="center"/>
    </xf>
    <xf numFmtId="164" fontId="1" fillId="2" borderId="10" xfId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1" fillId="0" borderId="13" xfId="1" applyFont="1" applyBorder="1" applyAlignment="1">
      <alignment vertical="center"/>
    </xf>
    <xf numFmtId="164" fontId="1" fillId="0" borderId="10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98883</xdr:colOff>
      <xdr:row>90</xdr:row>
      <xdr:rowOff>157161</xdr:rowOff>
    </xdr:from>
    <xdr:to>
      <xdr:col>5</xdr:col>
      <xdr:colOff>173182</xdr:colOff>
      <xdr:row>93</xdr:row>
      <xdr:rowOff>130968</xdr:rowOff>
    </xdr:to>
    <xdr:sp macro="" textlink="">
      <xdr:nvSpPr>
        <xdr:cNvPr id="2" name="CuadroTexto 1"/>
        <xdr:cNvSpPr txBox="1"/>
      </xdr:nvSpPr>
      <xdr:spPr>
        <a:xfrm>
          <a:off x="4315860" y="15033479"/>
          <a:ext cx="2169799" cy="545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Lic.</a:t>
          </a:r>
          <a:r>
            <a:rPr lang="es-MX" sz="900" baseline="0"/>
            <a:t> Alma Nidia González López                              ENCARGADA DEL DESPACHO DE LA </a:t>
          </a:r>
          <a:r>
            <a:rPr lang="es-MX" sz="900"/>
            <a:t>TESORERIA MUNICIPAL</a:t>
          </a:r>
        </a:p>
      </xdr:txBody>
    </xdr:sp>
    <xdr:clientData/>
  </xdr:twoCellAnchor>
  <xdr:twoCellAnchor>
    <xdr:from>
      <xdr:col>2</xdr:col>
      <xdr:colOff>303610</xdr:colOff>
      <xdr:row>90</xdr:row>
      <xdr:rowOff>141685</xdr:rowOff>
    </xdr:from>
    <xdr:to>
      <xdr:col>2</xdr:col>
      <xdr:colOff>2000251</xdr:colOff>
      <xdr:row>93</xdr:row>
      <xdr:rowOff>23813</xdr:rowOff>
    </xdr:to>
    <xdr:sp macro="" textlink="">
      <xdr:nvSpPr>
        <xdr:cNvPr id="3" name="CuadroTexto 2"/>
        <xdr:cNvSpPr txBox="1"/>
      </xdr:nvSpPr>
      <xdr:spPr>
        <a:xfrm>
          <a:off x="1284685" y="13819585"/>
          <a:ext cx="1696641" cy="453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Lic. Mirna Cecilia Rincón Vargas PRESIDENTE MUNICIPAL</a:t>
          </a:r>
        </a:p>
      </xdr:txBody>
    </xdr:sp>
    <xdr:clientData/>
  </xdr:twoCellAnchor>
  <xdr:twoCellAnchor>
    <xdr:from>
      <xdr:col>3</xdr:col>
      <xdr:colOff>115491</xdr:colOff>
      <xdr:row>90</xdr:row>
      <xdr:rowOff>0</xdr:rowOff>
    </xdr:from>
    <xdr:to>
      <xdr:col>5</xdr:col>
      <xdr:colOff>381000</xdr:colOff>
      <xdr:row>90</xdr:row>
      <xdr:rowOff>2381</xdr:rowOff>
    </xdr:to>
    <xdr:cxnSp macro="">
      <xdr:nvCxnSpPr>
        <xdr:cNvPr id="4" name="Conector recto 3"/>
        <xdr:cNvCxnSpPr/>
      </xdr:nvCxnSpPr>
      <xdr:spPr>
        <a:xfrm flipV="1">
          <a:off x="4335066" y="13677900"/>
          <a:ext cx="1884759" cy="238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284559</xdr:colOff>
      <xdr:row>89</xdr:row>
      <xdr:rowOff>189309</xdr:rowOff>
    </xdr:from>
    <xdr:to>
      <xdr:col>2</xdr:col>
      <xdr:colOff>1934766</xdr:colOff>
      <xdr:row>90</xdr:row>
      <xdr:rowOff>5953</xdr:rowOff>
    </xdr:to>
    <xdr:cxnSp macro="">
      <xdr:nvCxnSpPr>
        <xdr:cNvPr id="5" name="Conector recto 4"/>
        <xdr:cNvCxnSpPr/>
      </xdr:nvCxnSpPr>
      <xdr:spPr>
        <a:xfrm>
          <a:off x="1265634" y="13676709"/>
          <a:ext cx="1650207" cy="71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onzalez/Desktop/VI%20AYUNTAMIENTO/2018/Ingresos%202018%20CONCENT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 MENSUAL INICIAL"/>
      <sheetName val="RUBROY PART MENSUAL INICIAL"/>
      <sheetName val="TRANSFERENCIAS"/>
      <sheetName val="PARTIDA MODIFICACION"/>
      <sheetName val="RUBRO MENSUAL MODIFICACIÓN"/>
      <sheetName val="RUBROYPART MODIFICADO"/>
      <sheetName val="RUBRO MODIFICADO"/>
      <sheetName val="AVANCE INGRESOS 2018"/>
      <sheetName val="EAI-LDF (1)"/>
      <sheetName val="EAI"/>
      <sheetName val="BP-LDF (1)"/>
      <sheetName val="Hoja1"/>
      <sheetName val="EAI TRIM"/>
      <sheetName val="ANALITICO 2DO TRIMESTRE"/>
      <sheetName val="EAI (2)"/>
      <sheetName val="EAI-LDF (2)"/>
      <sheetName val="BP-LDF (2)"/>
      <sheetName val="ANALITICO 3er TRIMESTRE (2)"/>
      <sheetName val="EAI (3)"/>
      <sheetName val="EAI-LDF (3)"/>
      <sheetName val="BP-LDF (3)"/>
      <sheetName val="ANALITICO 4TO TRIMESTRE"/>
      <sheetName val="EAI (5)"/>
      <sheetName val="EAI-LDF"/>
      <sheetName val="BP-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3">
          <cell r="E43">
            <v>443082772.64910001</v>
          </cell>
          <cell r="H43">
            <v>345804808.44400001</v>
          </cell>
          <cell r="I43">
            <v>345804808.44400001</v>
          </cell>
        </row>
        <row r="67">
          <cell r="E67">
            <v>66731668</v>
          </cell>
          <cell r="H67">
            <v>103803442.79000001</v>
          </cell>
          <cell r="I67">
            <v>103803442.79000001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41"/>
  <sheetViews>
    <sheetView tabSelected="1" view="pageBreakPreview" topLeftCell="B84" zoomScale="150" zoomScaleNormal="160" zoomScaleSheetLayoutView="150" workbookViewId="0">
      <selection activeCell="G99" sqref="G99"/>
    </sheetView>
  </sheetViews>
  <sheetFormatPr baseColWidth="10" defaultRowHeight="12.75" customHeight="1" x14ac:dyDescent="0.2"/>
  <cols>
    <col min="2" max="2" width="3.28515625" customWidth="1"/>
    <col min="3" max="3" width="48.5703125" customWidth="1"/>
    <col min="4" max="4" width="15.5703125" bestFit="1" customWidth="1"/>
    <col min="5" max="6" width="15.85546875" bestFit="1" customWidth="1"/>
    <col min="8" max="8" width="15.5703125" bestFit="1" customWidth="1"/>
  </cols>
  <sheetData>
    <row r="1" spans="2:8" ht="12.75" customHeight="1" thickBot="1" x14ac:dyDescent="0.25"/>
    <row r="2" spans="2:8" ht="12.75" customHeight="1" x14ac:dyDescent="0.2">
      <c r="B2" s="35" t="s">
        <v>0</v>
      </c>
      <c r="C2" s="36"/>
      <c r="D2" s="36"/>
      <c r="E2" s="36"/>
      <c r="F2" s="37"/>
    </row>
    <row r="3" spans="2:8" ht="12.75" customHeight="1" x14ac:dyDescent="0.2">
      <c r="B3" s="38" t="s">
        <v>1</v>
      </c>
      <c r="C3" s="39"/>
      <c r="D3" s="39"/>
      <c r="E3" s="39"/>
      <c r="F3" s="40"/>
    </row>
    <row r="4" spans="2:8" ht="12.75" customHeight="1" x14ac:dyDescent="0.2">
      <c r="B4" s="38" t="s">
        <v>2</v>
      </c>
      <c r="C4" s="39"/>
      <c r="D4" s="39"/>
      <c r="E4" s="39"/>
      <c r="F4" s="40"/>
    </row>
    <row r="5" spans="2:8" ht="12.75" customHeight="1" thickBot="1" x14ac:dyDescent="0.25">
      <c r="B5" s="41" t="s">
        <v>3</v>
      </c>
      <c r="C5" s="42"/>
      <c r="D5" s="42"/>
      <c r="E5" s="42"/>
      <c r="F5" s="43"/>
    </row>
    <row r="6" spans="2:8" ht="12.75" customHeight="1" thickBot="1" x14ac:dyDescent="0.25">
      <c r="B6" s="1"/>
    </row>
    <row r="7" spans="2:8" ht="12.75" customHeight="1" x14ac:dyDescent="0.2">
      <c r="B7" s="44" t="s">
        <v>4</v>
      </c>
      <c r="C7" s="45"/>
      <c r="D7" s="2" t="s">
        <v>5</v>
      </c>
      <c r="E7" s="48" t="s">
        <v>6</v>
      </c>
      <c r="F7" s="2" t="s">
        <v>7</v>
      </c>
    </row>
    <row r="8" spans="2:8" ht="12.75" customHeight="1" thickBot="1" x14ac:dyDescent="0.25">
      <c r="B8" s="46"/>
      <c r="C8" s="47"/>
      <c r="D8" s="3" t="s">
        <v>8</v>
      </c>
      <c r="E8" s="49"/>
      <c r="F8" s="3" t="s">
        <v>9</v>
      </c>
    </row>
    <row r="9" spans="2:8" ht="12.75" customHeight="1" x14ac:dyDescent="0.2">
      <c r="B9" s="4"/>
      <c r="C9" s="5"/>
      <c r="D9" s="5"/>
      <c r="E9" s="5"/>
      <c r="F9" s="5"/>
    </row>
    <row r="10" spans="2:8" ht="12.75" customHeight="1" x14ac:dyDescent="0.2">
      <c r="B10" s="4"/>
      <c r="C10" s="6" t="s">
        <v>10</v>
      </c>
      <c r="D10" s="7">
        <f>SUM(D11:D13)</f>
        <v>499106530.82910001</v>
      </c>
      <c r="E10" s="7">
        <f t="shared" ref="E10:F10" si="0">SUM(E11:E13)</f>
        <v>441656875.35400003</v>
      </c>
      <c r="F10" s="7">
        <f t="shared" si="0"/>
        <v>441656875.35400003</v>
      </c>
    </row>
    <row r="11" spans="2:8" ht="12.75" customHeight="1" x14ac:dyDescent="0.2">
      <c r="B11" s="4"/>
      <c r="C11" s="8" t="s">
        <v>11</v>
      </c>
      <c r="D11" s="9">
        <f>+'[1]EAI-LDF (3)'!E43</f>
        <v>443082772.64910001</v>
      </c>
      <c r="E11" s="9">
        <f>+'[1]EAI-LDF (3)'!H43</f>
        <v>345804808.44400001</v>
      </c>
      <c r="F11" s="9">
        <f>+'[1]EAI-LDF (3)'!I43</f>
        <v>345804808.44400001</v>
      </c>
    </row>
    <row r="12" spans="2:8" ht="12.75" customHeight="1" x14ac:dyDescent="0.2">
      <c r="B12" s="4"/>
      <c r="C12" s="8" t="s">
        <v>12</v>
      </c>
      <c r="D12" s="9">
        <f>+'[1]EAI-LDF (3)'!E67</f>
        <v>66731668</v>
      </c>
      <c r="E12" s="9">
        <f>+'[1]EAI-LDF (3)'!H67</f>
        <v>103803442.79000001</v>
      </c>
      <c r="F12" s="9">
        <f>+'[1]EAI-LDF (3)'!I67</f>
        <v>103803442.79000001</v>
      </c>
    </row>
    <row r="13" spans="2:8" ht="12.75" customHeight="1" x14ac:dyDescent="0.2">
      <c r="B13" s="4"/>
      <c r="C13" s="8" t="s">
        <v>13</v>
      </c>
      <c r="D13" s="9">
        <f>+D47</f>
        <v>-10707909.82</v>
      </c>
      <c r="E13" s="9">
        <f t="shared" ref="E13:F13" si="1">+E47</f>
        <v>-7951375.8799999999</v>
      </c>
      <c r="F13" s="9">
        <f t="shared" si="1"/>
        <v>-7951375.8799999999</v>
      </c>
    </row>
    <row r="14" spans="2:8" ht="12.75" customHeight="1" x14ac:dyDescent="0.2">
      <c r="B14" s="4"/>
      <c r="C14" s="5"/>
      <c r="D14" s="10"/>
      <c r="E14" s="10"/>
      <c r="F14" s="10"/>
    </row>
    <row r="15" spans="2:8" ht="12.75" customHeight="1" x14ac:dyDescent="0.2">
      <c r="B15" s="11"/>
      <c r="C15" s="6" t="s">
        <v>14</v>
      </c>
      <c r="D15" s="7">
        <f>SUM(D16:D17)</f>
        <v>499106530.77999997</v>
      </c>
      <c r="E15" s="7">
        <f t="shared" ref="E15:F15" si="2">SUM(E16:E17)</f>
        <v>357264258.07999998</v>
      </c>
      <c r="F15" s="7">
        <f t="shared" si="2"/>
        <v>345873063.50999999</v>
      </c>
      <c r="H15" s="12"/>
    </row>
    <row r="16" spans="2:8" ht="12.75" customHeight="1" x14ac:dyDescent="0.2">
      <c r="B16" s="4"/>
      <c r="C16" s="8" t="s">
        <v>15</v>
      </c>
      <c r="D16" s="9">
        <v>441873438.95999998</v>
      </c>
      <c r="E16" s="9">
        <f>293107350-E44</f>
        <v>292246874.5</v>
      </c>
      <c r="F16" s="9">
        <f>284134843.39-F44</f>
        <v>283274367.88999999</v>
      </c>
      <c r="H16" s="13"/>
    </row>
    <row r="17" spans="2:8" ht="12.75" customHeight="1" x14ac:dyDescent="0.2">
      <c r="B17" s="4"/>
      <c r="C17" s="8" t="s">
        <v>16</v>
      </c>
      <c r="D17" s="9">
        <v>57233091.82</v>
      </c>
      <c r="E17" s="9">
        <f>72108283.96-E45</f>
        <v>65017383.579999991</v>
      </c>
      <c r="F17" s="9">
        <f>69689596-F45</f>
        <v>62598695.619999997</v>
      </c>
    </row>
    <row r="18" spans="2:8" ht="12.75" customHeight="1" x14ac:dyDescent="0.2">
      <c r="B18" s="4"/>
      <c r="C18" s="5"/>
      <c r="D18" s="10"/>
      <c r="E18" s="10"/>
      <c r="F18" s="10"/>
    </row>
    <row r="19" spans="2:8" ht="12.75" customHeight="1" x14ac:dyDescent="0.2">
      <c r="B19" s="4"/>
      <c r="C19" s="6" t="s">
        <v>17</v>
      </c>
      <c r="D19" s="14">
        <f>SUM(D20:D21)</f>
        <v>0</v>
      </c>
      <c r="E19" s="7">
        <f t="shared" ref="E19:F19" si="3">SUM(E20:E21)</f>
        <v>0</v>
      </c>
      <c r="F19" s="7">
        <f t="shared" si="3"/>
        <v>0</v>
      </c>
    </row>
    <row r="20" spans="2:8" ht="12.75" customHeight="1" x14ac:dyDescent="0.2">
      <c r="B20" s="4"/>
      <c r="C20" s="8" t="s">
        <v>18</v>
      </c>
      <c r="D20" s="9">
        <v>0</v>
      </c>
      <c r="E20" s="9"/>
      <c r="F20" s="9"/>
    </row>
    <row r="21" spans="2:8" ht="12.75" customHeight="1" x14ac:dyDescent="0.2">
      <c r="B21" s="4"/>
      <c r="C21" s="8" t="s">
        <v>19</v>
      </c>
      <c r="D21" s="9">
        <v>0</v>
      </c>
      <c r="E21" s="9"/>
      <c r="F21" s="9"/>
    </row>
    <row r="22" spans="2:8" ht="12.75" customHeight="1" x14ac:dyDescent="0.2">
      <c r="B22" s="4"/>
      <c r="C22" s="5"/>
      <c r="D22" s="10"/>
      <c r="E22" s="10"/>
      <c r="F22" s="10"/>
    </row>
    <row r="23" spans="2:8" ht="12.75" customHeight="1" x14ac:dyDescent="0.2">
      <c r="B23" s="4"/>
      <c r="C23" s="6" t="s">
        <v>20</v>
      </c>
      <c r="D23" s="7">
        <f>+D10-D15+D19</f>
        <v>4.9100041389465332E-2</v>
      </c>
      <c r="E23" s="7">
        <f t="shared" ref="E23:F23" si="4">+E10-E15+E19</f>
        <v>84392617.274000049</v>
      </c>
      <c r="F23" s="7">
        <f t="shared" si="4"/>
        <v>95783811.844000041</v>
      </c>
    </row>
    <row r="24" spans="2:8" ht="12.75" customHeight="1" x14ac:dyDescent="0.2">
      <c r="B24" s="4"/>
      <c r="C24" s="6" t="s">
        <v>21</v>
      </c>
      <c r="D24" s="7">
        <f>+D23-D13</f>
        <v>10707909.869100042</v>
      </c>
      <c r="E24" s="7">
        <f>+E23-E13</f>
        <v>92343993.154000044</v>
      </c>
      <c r="F24" s="7">
        <f t="shared" ref="F24" si="5">+F23-F13</f>
        <v>103735187.72400004</v>
      </c>
    </row>
    <row r="25" spans="2:8" ht="16.5" customHeight="1" x14ac:dyDescent="0.2">
      <c r="B25" s="4"/>
      <c r="C25" s="6" t="s">
        <v>22</v>
      </c>
      <c r="D25" s="7">
        <f>+D24-D19</f>
        <v>10707909.869100042</v>
      </c>
      <c r="E25" s="7">
        <f t="shared" ref="E25:F25" si="6">+E24-E19</f>
        <v>92343993.154000044</v>
      </c>
      <c r="F25" s="7">
        <f t="shared" si="6"/>
        <v>103735187.72400004</v>
      </c>
    </row>
    <row r="26" spans="2:8" ht="12.75" customHeight="1" thickBot="1" x14ac:dyDescent="0.25">
      <c r="B26" s="15"/>
      <c r="C26" s="16"/>
      <c r="D26" s="17"/>
      <c r="E26" s="17"/>
      <c r="F26" s="17"/>
    </row>
    <row r="27" spans="2:8" ht="12.75" customHeight="1" thickBot="1" x14ac:dyDescent="0.25">
      <c r="B27" s="1"/>
      <c r="D27" s="18"/>
      <c r="E27" s="18"/>
      <c r="F27" s="18"/>
    </row>
    <row r="28" spans="2:8" ht="12.75" customHeight="1" thickBot="1" x14ac:dyDescent="0.25">
      <c r="B28" s="50" t="s">
        <v>23</v>
      </c>
      <c r="C28" s="51"/>
      <c r="D28" s="19" t="s">
        <v>24</v>
      </c>
      <c r="E28" s="19" t="s">
        <v>6</v>
      </c>
      <c r="F28" s="19" t="s">
        <v>25</v>
      </c>
    </row>
    <row r="29" spans="2:8" ht="12.75" customHeight="1" x14ac:dyDescent="0.2">
      <c r="B29" s="4"/>
      <c r="C29" s="5"/>
      <c r="D29" s="10"/>
      <c r="E29" s="10"/>
      <c r="F29" s="10"/>
    </row>
    <row r="30" spans="2:8" ht="12.75" customHeight="1" x14ac:dyDescent="0.2">
      <c r="B30" s="11"/>
      <c r="C30" s="6" t="s">
        <v>26</v>
      </c>
      <c r="D30" s="7">
        <f>SUM(D31:D32)</f>
        <v>17790609.390000001</v>
      </c>
      <c r="E30" s="7">
        <f t="shared" ref="E30:F30" si="7">SUM(E31:E32)</f>
        <v>13387618.43</v>
      </c>
      <c r="F30" s="7">
        <f t="shared" si="7"/>
        <v>13387618.43</v>
      </c>
    </row>
    <row r="31" spans="2:8" ht="12.75" customHeight="1" x14ac:dyDescent="0.2">
      <c r="B31" s="4"/>
      <c r="C31" s="8" t="s">
        <v>27</v>
      </c>
      <c r="D31" s="10">
        <v>0</v>
      </c>
      <c r="E31" s="10">
        <v>1544198.67</v>
      </c>
      <c r="F31" s="10">
        <v>1544198.67</v>
      </c>
    </row>
    <row r="32" spans="2:8" ht="12.75" customHeight="1" x14ac:dyDescent="0.2">
      <c r="B32" s="4"/>
      <c r="C32" s="8" t="s">
        <v>28</v>
      </c>
      <c r="D32" s="10">
        <v>17790609.390000001</v>
      </c>
      <c r="E32" s="10">
        <v>11843419.76</v>
      </c>
      <c r="F32" s="10">
        <v>11843419.76</v>
      </c>
      <c r="H32" s="12"/>
    </row>
    <row r="33" spans="2:8" ht="12.75" customHeight="1" x14ac:dyDescent="0.2">
      <c r="B33" s="4"/>
      <c r="C33" s="5"/>
      <c r="D33" s="10"/>
      <c r="E33" s="10"/>
      <c r="F33" s="10"/>
    </row>
    <row r="34" spans="2:8" ht="12.75" customHeight="1" x14ac:dyDescent="0.2">
      <c r="B34" s="11"/>
      <c r="C34" s="6" t="s">
        <v>29</v>
      </c>
      <c r="D34" s="7">
        <f>+D25+D30</f>
        <v>28498519.259100042</v>
      </c>
      <c r="E34" s="7">
        <f>+E25+E30</f>
        <v>105731611.58400005</v>
      </c>
      <c r="F34" s="7">
        <f t="shared" ref="F34" si="8">+F25+F30</f>
        <v>117122806.15400004</v>
      </c>
    </row>
    <row r="35" spans="2:8" ht="12.75" customHeight="1" thickBot="1" x14ac:dyDescent="0.25">
      <c r="B35" s="15"/>
      <c r="C35" s="16"/>
      <c r="D35" s="17"/>
      <c r="E35" s="17"/>
      <c r="F35" s="17"/>
    </row>
    <row r="36" spans="2:8" ht="12.75" customHeight="1" thickBot="1" x14ac:dyDescent="0.25">
      <c r="B36" s="1"/>
      <c r="D36" s="18"/>
      <c r="E36" s="18"/>
      <c r="F36" s="18"/>
    </row>
    <row r="37" spans="2:8" ht="12.75" customHeight="1" x14ac:dyDescent="0.2">
      <c r="B37" s="44" t="s">
        <v>23</v>
      </c>
      <c r="C37" s="45"/>
      <c r="D37" s="52" t="s">
        <v>30</v>
      </c>
      <c r="E37" s="52" t="s">
        <v>6</v>
      </c>
      <c r="F37" s="20" t="s">
        <v>7</v>
      </c>
    </row>
    <row r="38" spans="2:8" ht="12.75" customHeight="1" thickBot="1" x14ac:dyDescent="0.25">
      <c r="B38" s="46"/>
      <c r="C38" s="47"/>
      <c r="D38" s="53"/>
      <c r="E38" s="53"/>
      <c r="F38" s="21" t="s">
        <v>25</v>
      </c>
    </row>
    <row r="39" spans="2:8" ht="12.75" customHeight="1" x14ac:dyDescent="0.2">
      <c r="B39" s="22"/>
      <c r="C39" s="23"/>
      <c r="D39" s="24"/>
      <c r="E39" s="24"/>
      <c r="F39" s="24"/>
    </row>
    <row r="40" spans="2:8" ht="12.75" customHeight="1" x14ac:dyDescent="0.2">
      <c r="B40" s="25"/>
      <c r="C40" s="26" t="s">
        <v>31</v>
      </c>
      <c r="D40" s="27">
        <f>SUM(D41:D42)</f>
        <v>0</v>
      </c>
      <c r="E40" s="27">
        <f t="shared" ref="E40:F40" si="9">SUM(E41:E42)</f>
        <v>0</v>
      </c>
      <c r="F40" s="27">
        <f t="shared" si="9"/>
        <v>0</v>
      </c>
      <c r="G40" s="28"/>
    </row>
    <row r="41" spans="2:8" ht="12.75" customHeight="1" x14ac:dyDescent="0.2">
      <c r="B41" s="22"/>
      <c r="C41" s="29" t="s">
        <v>32</v>
      </c>
      <c r="D41" s="24">
        <v>0</v>
      </c>
      <c r="E41" s="24">
        <v>0</v>
      </c>
      <c r="F41" s="24">
        <v>0</v>
      </c>
    </row>
    <row r="42" spans="2:8" ht="12.75" customHeight="1" x14ac:dyDescent="0.2">
      <c r="B42" s="22"/>
      <c r="C42" s="29" t="s">
        <v>33</v>
      </c>
      <c r="D42" s="24">
        <v>0</v>
      </c>
      <c r="E42" s="24">
        <v>0</v>
      </c>
      <c r="F42" s="24">
        <v>0</v>
      </c>
    </row>
    <row r="43" spans="2:8" ht="12.75" customHeight="1" x14ac:dyDescent="0.2">
      <c r="B43" s="25"/>
      <c r="C43" s="26" t="s">
        <v>34</v>
      </c>
      <c r="D43" s="27">
        <f>SUM(D44:D45)</f>
        <v>10707909.82</v>
      </c>
      <c r="E43" s="27">
        <f t="shared" ref="E43:F43" si="10">SUM(E44:E45)</f>
        <v>7951375.8799999999</v>
      </c>
      <c r="F43" s="27">
        <f t="shared" si="10"/>
        <v>7951375.8799999999</v>
      </c>
    </row>
    <row r="44" spans="2:8" ht="12.75" customHeight="1" x14ac:dyDescent="0.2">
      <c r="B44" s="22"/>
      <c r="C44" s="29" t="s">
        <v>35</v>
      </c>
      <c r="D44" s="24">
        <v>0</v>
      </c>
      <c r="E44" s="24">
        <v>860475.5</v>
      </c>
      <c r="F44" s="24">
        <v>860475.5</v>
      </c>
    </row>
    <row r="45" spans="2:8" ht="12.75" customHeight="1" x14ac:dyDescent="0.2">
      <c r="B45" s="22"/>
      <c r="C45" s="29" t="s">
        <v>36</v>
      </c>
      <c r="D45" s="24">
        <v>10707909.82</v>
      </c>
      <c r="E45" s="24">
        <v>7090900.3799999999</v>
      </c>
      <c r="F45" s="24">
        <v>7090900.3799999999</v>
      </c>
      <c r="H45" s="12"/>
    </row>
    <row r="46" spans="2:8" ht="12.75" customHeight="1" x14ac:dyDescent="0.2">
      <c r="B46" s="22"/>
      <c r="C46" s="23"/>
      <c r="D46" s="24"/>
      <c r="E46" s="24"/>
      <c r="F46" s="24"/>
    </row>
    <row r="47" spans="2:8" ht="12.75" customHeight="1" x14ac:dyDescent="0.2">
      <c r="B47" s="54"/>
      <c r="C47" s="56" t="s">
        <v>37</v>
      </c>
      <c r="D47" s="58">
        <f>+D40-D43</f>
        <v>-10707909.82</v>
      </c>
      <c r="E47" s="58">
        <f t="shared" ref="E47:F47" si="11">+E40-E43</f>
        <v>-7951375.8799999999</v>
      </c>
      <c r="F47" s="58">
        <f t="shared" si="11"/>
        <v>-7951375.8799999999</v>
      </c>
    </row>
    <row r="48" spans="2:8" ht="12.75" customHeight="1" thickBot="1" x14ac:dyDescent="0.25">
      <c r="B48" s="55"/>
      <c r="C48" s="57"/>
      <c r="D48" s="59"/>
      <c r="E48" s="59"/>
      <c r="F48" s="59"/>
    </row>
    <row r="49" spans="2:6" ht="12.75" customHeight="1" thickBot="1" x14ac:dyDescent="0.25">
      <c r="B49" s="1"/>
      <c r="D49" s="18"/>
      <c r="E49" s="18"/>
      <c r="F49" s="18"/>
    </row>
    <row r="50" spans="2:6" ht="12.75" customHeight="1" x14ac:dyDescent="0.2">
      <c r="B50" s="44" t="s">
        <v>23</v>
      </c>
      <c r="C50" s="45"/>
      <c r="D50" s="20" t="s">
        <v>5</v>
      </c>
      <c r="E50" s="52" t="s">
        <v>6</v>
      </c>
      <c r="F50" s="20" t="s">
        <v>7</v>
      </c>
    </row>
    <row r="51" spans="2:6" ht="12.75" customHeight="1" thickBot="1" x14ac:dyDescent="0.25">
      <c r="B51" s="46"/>
      <c r="C51" s="47"/>
      <c r="D51" s="21" t="s">
        <v>24</v>
      </c>
      <c r="E51" s="53"/>
      <c r="F51" s="21" t="s">
        <v>25</v>
      </c>
    </row>
    <row r="52" spans="2:6" ht="12.75" customHeight="1" x14ac:dyDescent="0.2">
      <c r="B52" s="60"/>
      <c r="C52" s="61"/>
      <c r="D52" s="24"/>
      <c r="E52" s="24"/>
      <c r="F52" s="24"/>
    </row>
    <row r="53" spans="2:6" ht="12.75" customHeight="1" x14ac:dyDescent="0.2">
      <c r="B53" s="22"/>
      <c r="C53" s="23" t="s">
        <v>38</v>
      </c>
      <c r="D53" s="24">
        <f>+D11</f>
        <v>443082772.64910001</v>
      </c>
      <c r="E53" s="24">
        <f t="shared" ref="E53:F53" si="12">+E11</f>
        <v>345804808.44400001</v>
      </c>
      <c r="F53" s="24">
        <f t="shared" si="12"/>
        <v>345804808.44400001</v>
      </c>
    </row>
    <row r="54" spans="2:6" ht="12.75" customHeight="1" x14ac:dyDescent="0.2">
      <c r="B54" s="22"/>
      <c r="C54" s="23" t="s">
        <v>39</v>
      </c>
      <c r="D54" s="24">
        <f>+D55-D56</f>
        <v>0</v>
      </c>
      <c r="E54" s="24">
        <f t="shared" ref="E54:F54" si="13">+E55-E56</f>
        <v>-860475.5</v>
      </c>
      <c r="F54" s="24">
        <f t="shared" si="13"/>
        <v>-860475.5</v>
      </c>
    </row>
    <row r="55" spans="2:6" ht="12.75" customHeight="1" x14ac:dyDescent="0.2">
      <c r="B55" s="22"/>
      <c r="C55" s="29" t="s">
        <v>32</v>
      </c>
      <c r="D55" s="24">
        <f>+D41</f>
        <v>0</v>
      </c>
      <c r="E55" s="24">
        <f t="shared" ref="E55:F55" si="14">+E41</f>
        <v>0</v>
      </c>
      <c r="F55" s="24">
        <f t="shared" si="14"/>
        <v>0</v>
      </c>
    </row>
    <row r="56" spans="2:6" ht="12.75" customHeight="1" x14ac:dyDescent="0.2">
      <c r="B56" s="22"/>
      <c r="C56" s="29" t="s">
        <v>35</v>
      </c>
      <c r="D56" s="24">
        <f>+D44</f>
        <v>0</v>
      </c>
      <c r="E56" s="24">
        <f t="shared" ref="E56:F56" si="15">+E44</f>
        <v>860475.5</v>
      </c>
      <c r="F56" s="24">
        <f t="shared" si="15"/>
        <v>860475.5</v>
      </c>
    </row>
    <row r="57" spans="2:6" ht="12.75" customHeight="1" x14ac:dyDescent="0.2">
      <c r="B57" s="22"/>
      <c r="C57" s="23"/>
      <c r="D57" s="24"/>
      <c r="E57" s="24"/>
      <c r="F57" s="24"/>
    </row>
    <row r="58" spans="2:6" ht="12.75" customHeight="1" x14ac:dyDescent="0.2">
      <c r="B58" s="22"/>
      <c r="C58" s="23" t="s">
        <v>15</v>
      </c>
      <c r="D58" s="24">
        <f>+D16</f>
        <v>441873438.95999998</v>
      </c>
      <c r="E58" s="24">
        <f t="shared" ref="E58:F58" si="16">+E16</f>
        <v>292246874.5</v>
      </c>
      <c r="F58" s="24">
        <f t="shared" si="16"/>
        <v>283274367.88999999</v>
      </c>
    </row>
    <row r="59" spans="2:6" ht="12.75" customHeight="1" x14ac:dyDescent="0.2">
      <c r="B59" s="22"/>
      <c r="C59" s="23"/>
      <c r="D59" s="24"/>
      <c r="E59" s="24"/>
      <c r="F59" s="24"/>
    </row>
    <row r="60" spans="2:6" ht="12.75" customHeight="1" x14ac:dyDescent="0.2">
      <c r="B60" s="22"/>
      <c r="C60" s="23" t="s">
        <v>18</v>
      </c>
      <c r="D60" s="30">
        <f>+D20</f>
        <v>0</v>
      </c>
      <c r="E60" s="24">
        <f t="shared" ref="E60:F60" si="17">+E20</f>
        <v>0</v>
      </c>
      <c r="F60" s="24">
        <f t="shared" si="17"/>
        <v>0</v>
      </c>
    </row>
    <row r="61" spans="2:6" ht="12.75" customHeight="1" x14ac:dyDescent="0.2">
      <c r="B61" s="22"/>
      <c r="C61" s="23"/>
      <c r="D61" s="24"/>
      <c r="E61" s="24"/>
      <c r="F61" s="24"/>
    </row>
    <row r="62" spans="2:6" ht="12.75" customHeight="1" x14ac:dyDescent="0.2">
      <c r="B62" s="25"/>
      <c r="C62" s="26" t="s">
        <v>40</v>
      </c>
      <c r="D62" s="27">
        <f>+D53+D54-D58+D60</f>
        <v>1209333.6891000271</v>
      </c>
      <c r="E62" s="27">
        <f t="shared" ref="E62:F62" si="18">+E53+E54-E58+E60</f>
        <v>52697458.444000006</v>
      </c>
      <c r="F62" s="27">
        <f t="shared" si="18"/>
        <v>61669965.05400002</v>
      </c>
    </row>
    <row r="63" spans="2:6" ht="12.75" customHeight="1" x14ac:dyDescent="0.2">
      <c r="B63" s="25"/>
      <c r="C63" s="26" t="s">
        <v>41</v>
      </c>
      <c r="D63" s="27">
        <f>+D62-D54</f>
        <v>1209333.6891000271</v>
      </c>
      <c r="E63" s="27">
        <f t="shared" ref="E63:F63" si="19">+E62-E54</f>
        <v>53557933.944000006</v>
      </c>
      <c r="F63" s="27">
        <f t="shared" si="19"/>
        <v>62530440.55400002</v>
      </c>
    </row>
    <row r="64" spans="2:6" ht="12.75" customHeight="1" thickBot="1" x14ac:dyDescent="0.25">
      <c r="B64" s="31"/>
      <c r="C64" s="32"/>
      <c r="D64" s="33"/>
      <c r="E64" s="33"/>
      <c r="F64" s="33"/>
    </row>
    <row r="65" spans="2:6" ht="12.75" customHeight="1" thickBot="1" x14ac:dyDescent="0.25">
      <c r="B65" s="1"/>
      <c r="D65" s="18"/>
      <c r="E65" s="18"/>
      <c r="F65" s="18"/>
    </row>
    <row r="66" spans="2:6" ht="12.75" customHeight="1" x14ac:dyDescent="0.2">
      <c r="B66" s="44" t="s">
        <v>23</v>
      </c>
      <c r="C66" s="45"/>
      <c r="D66" s="52" t="s">
        <v>30</v>
      </c>
      <c r="E66" s="52" t="s">
        <v>6</v>
      </c>
      <c r="F66" s="20" t="s">
        <v>7</v>
      </c>
    </row>
    <row r="67" spans="2:6" ht="12.75" customHeight="1" thickBot="1" x14ac:dyDescent="0.25">
      <c r="B67" s="46"/>
      <c r="C67" s="47"/>
      <c r="D67" s="53"/>
      <c r="E67" s="53"/>
      <c r="F67" s="21" t="s">
        <v>25</v>
      </c>
    </row>
    <row r="68" spans="2:6" ht="12.75" customHeight="1" x14ac:dyDescent="0.2">
      <c r="B68" s="60"/>
      <c r="C68" s="61"/>
      <c r="D68" s="24"/>
      <c r="E68" s="24"/>
      <c r="F68" s="24"/>
    </row>
    <row r="69" spans="2:6" ht="12.75" customHeight="1" x14ac:dyDescent="0.2">
      <c r="B69" s="22"/>
      <c r="C69" s="23" t="s">
        <v>12</v>
      </c>
      <c r="D69" s="24">
        <f>+D12</f>
        <v>66731668</v>
      </c>
      <c r="E69" s="24">
        <f t="shared" ref="E69:F69" si="20">+E12</f>
        <v>103803442.79000001</v>
      </c>
      <c r="F69" s="24">
        <f t="shared" si="20"/>
        <v>103803442.79000001</v>
      </c>
    </row>
    <row r="70" spans="2:6" ht="12.75" customHeight="1" x14ac:dyDescent="0.2">
      <c r="B70" s="22"/>
      <c r="C70" s="23" t="s">
        <v>42</v>
      </c>
      <c r="D70" s="24">
        <f>+D71-D72</f>
        <v>-10707909.82</v>
      </c>
      <c r="E70" s="24">
        <f t="shared" ref="E70:F70" si="21">+E71-E72</f>
        <v>-7090900.3799999999</v>
      </c>
      <c r="F70" s="24">
        <f t="shared" si="21"/>
        <v>-7090900.3799999999</v>
      </c>
    </row>
    <row r="71" spans="2:6" ht="12.75" customHeight="1" x14ac:dyDescent="0.2">
      <c r="B71" s="22"/>
      <c r="C71" s="29" t="s">
        <v>33</v>
      </c>
      <c r="D71" s="24">
        <f>+D42</f>
        <v>0</v>
      </c>
      <c r="E71" s="24">
        <f t="shared" ref="E71:F71" si="22">+E42</f>
        <v>0</v>
      </c>
      <c r="F71" s="24">
        <f t="shared" si="22"/>
        <v>0</v>
      </c>
    </row>
    <row r="72" spans="2:6" ht="12.75" customHeight="1" x14ac:dyDescent="0.2">
      <c r="B72" s="22"/>
      <c r="C72" s="29" t="s">
        <v>36</v>
      </c>
      <c r="D72" s="24">
        <f>+D45</f>
        <v>10707909.82</v>
      </c>
      <c r="E72" s="24">
        <f t="shared" ref="E72:F72" si="23">+E45</f>
        <v>7090900.3799999999</v>
      </c>
      <c r="F72" s="24">
        <f t="shared" si="23"/>
        <v>7090900.3799999999</v>
      </c>
    </row>
    <row r="73" spans="2:6" ht="12.75" customHeight="1" x14ac:dyDescent="0.2">
      <c r="B73" s="22"/>
      <c r="C73" s="23"/>
      <c r="D73" s="24"/>
      <c r="E73" s="24"/>
      <c r="F73" s="24"/>
    </row>
    <row r="74" spans="2:6" ht="12.75" customHeight="1" x14ac:dyDescent="0.2">
      <c r="B74" s="22"/>
      <c r="C74" s="23" t="s">
        <v>43</v>
      </c>
      <c r="D74" s="24">
        <f>+D17</f>
        <v>57233091.82</v>
      </c>
      <c r="E74" s="24">
        <f t="shared" ref="E74:F74" si="24">+E17</f>
        <v>65017383.579999991</v>
      </c>
      <c r="F74" s="24">
        <f t="shared" si="24"/>
        <v>62598695.619999997</v>
      </c>
    </row>
    <row r="75" spans="2:6" ht="12.75" customHeight="1" x14ac:dyDescent="0.2">
      <c r="B75" s="22"/>
      <c r="C75" s="23"/>
      <c r="D75" s="24"/>
      <c r="E75" s="24"/>
      <c r="F75" s="24"/>
    </row>
    <row r="76" spans="2:6" ht="12.75" customHeight="1" x14ac:dyDescent="0.2">
      <c r="B76" s="22"/>
      <c r="C76" s="23" t="s">
        <v>19</v>
      </c>
      <c r="D76" s="30">
        <f>+D21</f>
        <v>0</v>
      </c>
      <c r="E76" s="24">
        <f t="shared" ref="E76:F76" si="25">+E21</f>
        <v>0</v>
      </c>
      <c r="F76" s="24">
        <f t="shared" si="25"/>
        <v>0</v>
      </c>
    </row>
    <row r="77" spans="2:6" ht="12.75" customHeight="1" x14ac:dyDescent="0.2">
      <c r="B77" s="22"/>
      <c r="C77" s="23"/>
      <c r="D77" s="24"/>
      <c r="E77" s="24"/>
      <c r="F77" s="24"/>
    </row>
    <row r="78" spans="2:6" ht="12.75" customHeight="1" x14ac:dyDescent="0.2">
      <c r="B78" s="25"/>
      <c r="C78" s="26" t="s">
        <v>44</v>
      </c>
      <c r="D78" s="27">
        <f>+D69+D70-D74+D76</f>
        <v>-1209333.6400000006</v>
      </c>
      <c r="E78" s="27">
        <f t="shared" ref="E78:F78" si="26">+E69+E70-E74+E76</f>
        <v>31695158.830000021</v>
      </c>
      <c r="F78" s="27">
        <f t="shared" si="26"/>
        <v>34113846.790000014</v>
      </c>
    </row>
    <row r="79" spans="2:6" ht="12.75" customHeight="1" x14ac:dyDescent="0.2">
      <c r="B79" s="54"/>
      <c r="C79" s="56" t="s">
        <v>45</v>
      </c>
      <c r="D79" s="58">
        <f>+D78-D70</f>
        <v>9498576.1799999997</v>
      </c>
      <c r="E79" s="58">
        <f t="shared" ref="E79:F79" si="27">+E78-E70</f>
        <v>38786059.210000023</v>
      </c>
      <c r="F79" s="58">
        <f t="shared" si="27"/>
        <v>41204747.170000017</v>
      </c>
    </row>
    <row r="80" spans="2:6" ht="12.75" customHeight="1" thickBot="1" x14ac:dyDescent="0.25">
      <c r="B80" s="55"/>
      <c r="C80" s="57"/>
      <c r="D80" s="59"/>
      <c r="E80" s="59"/>
      <c r="F80" s="59"/>
    </row>
    <row r="81" spans="4:6" ht="12.75" customHeight="1" x14ac:dyDescent="0.2">
      <c r="D81" s="18"/>
      <c r="E81" s="18"/>
      <c r="F81" s="18"/>
    </row>
    <row r="82" spans="4:6" ht="12.75" customHeight="1" x14ac:dyDescent="0.2">
      <c r="D82" s="18"/>
      <c r="E82" s="18"/>
      <c r="F82" s="18"/>
    </row>
    <row r="83" spans="4:6" ht="12.75" customHeight="1" x14ac:dyDescent="0.2">
      <c r="D83" s="18"/>
      <c r="E83" s="18"/>
      <c r="F83" s="18"/>
    </row>
    <row r="84" spans="4:6" ht="12.75" customHeight="1" x14ac:dyDescent="0.2">
      <c r="D84" s="18"/>
      <c r="E84" s="18"/>
      <c r="F84" s="18"/>
    </row>
    <row r="85" spans="4:6" ht="12.75" customHeight="1" x14ac:dyDescent="0.2">
      <c r="D85" s="18"/>
      <c r="E85" s="18"/>
      <c r="F85" s="18"/>
    </row>
    <row r="86" spans="4:6" ht="12.75" customHeight="1" x14ac:dyDescent="0.2">
      <c r="D86" s="18"/>
      <c r="E86" s="18"/>
      <c r="F86" s="18"/>
    </row>
    <row r="87" spans="4:6" ht="12.75" customHeight="1" x14ac:dyDescent="0.2">
      <c r="D87" s="18"/>
      <c r="E87" s="18"/>
      <c r="F87" s="18"/>
    </row>
    <row r="88" spans="4:6" ht="12.75" customHeight="1" x14ac:dyDescent="0.2">
      <c r="D88" s="18"/>
      <c r="E88" s="18"/>
      <c r="F88" s="18"/>
    </row>
    <row r="89" spans="4:6" ht="12.75" customHeight="1" x14ac:dyDescent="0.2">
      <c r="D89" s="18"/>
      <c r="E89" s="18"/>
      <c r="F89" s="18"/>
    </row>
    <row r="90" spans="4:6" s="34" customFormat="1" ht="15" x14ac:dyDescent="0.25"/>
    <row r="91" spans="4:6" s="34" customFormat="1" ht="15" x14ac:dyDescent="0.25"/>
    <row r="92" spans="4:6" s="34" customFormat="1" ht="15" x14ac:dyDescent="0.25"/>
    <row r="93" spans="4:6" s="34" customFormat="1" ht="15" x14ac:dyDescent="0.25"/>
    <row r="94" spans="4:6" ht="12.75" customHeight="1" x14ac:dyDescent="0.2">
      <c r="D94" s="18"/>
      <c r="E94" s="18"/>
      <c r="F94" s="18"/>
    </row>
    <row r="95" spans="4:6" ht="12.75" customHeight="1" x14ac:dyDescent="0.2">
      <c r="D95" s="18"/>
      <c r="E95" s="18"/>
      <c r="F95" s="18"/>
    </row>
    <row r="96" spans="4:6" ht="12.75" customHeight="1" x14ac:dyDescent="0.2">
      <c r="D96" s="18"/>
      <c r="E96" s="18"/>
      <c r="F96" s="18"/>
    </row>
    <row r="97" spans="4:6" ht="12.75" customHeight="1" x14ac:dyDescent="0.2">
      <c r="D97" s="18"/>
      <c r="E97" s="18"/>
      <c r="F97" s="18"/>
    </row>
    <row r="98" spans="4:6" ht="12.75" customHeight="1" x14ac:dyDescent="0.2">
      <c r="D98" s="18"/>
      <c r="E98" s="18"/>
      <c r="F98" s="18"/>
    </row>
    <row r="99" spans="4:6" ht="12.75" customHeight="1" x14ac:dyDescent="0.2">
      <c r="D99" s="18"/>
      <c r="E99" s="18"/>
      <c r="F99" s="18"/>
    </row>
    <row r="100" spans="4:6" ht="12.75" customHeight="1" x14ac:dyDescent="0.2">
      <c r="D100" s="18"/>
      <c r="E100" s="18"/>
      <c r="F100" s="18"/>
    </row>
    <row r="101" spans="4:6" ht="12.75" customHeight="1" x14ac:dyDescent="0.2">
      <c r="D101" s="18"/>
      <c r="E101" s="18"/>
      <c r="F101" s="18"/>
    </row>
    <row r="102" spans="4:6" ht="12.75" customHeight="1" x14ac:dyDescent="0.2">
      <c r="D102" s="18"/>
      <c r="E102" s="18"/>
      <c r="F102" s="18"/>
    </row>
    <row r="103" spans="4:6" ht="12.75" customHeight="1" x14ac:dyDescent="0.2">
      <c r="D103" s="18"/>
      <c r="E103" s="18"/>
      <c r="F103" s="18"/>
    </row>
    <row r="104" spans="4:6" ht="12.75" customHeight="1" x14ac:dyDescent="0.2">
      <c r="D104" s="18"/>
      <c r="E104" s="18"/>
      <c r="F104" s="18"/>
    </row>
    <row r="105" spans="4:6" ht="12.75" customHeight="1" x14ac:dyDescent="0.2">
      <c r="D105" s="18"/>
      <c r="E105" s="18"/>
      <c r="F105" s="18"/>
    </row>
    <row r="106" spans="4:6" ht="12.75" customHeight="1" x14ac:dyDescent="0.2">
      <c r="D106" s="18"/>
      <c r="E106" s="18"/>
      <c r="F106" s="18"/>
    </row>
    <row r="107" spans="4:6" ht="12.75" customHeight="1" x14ac:dyDescent="0.2">
      <c r="D107" s="18"/>
      <c r="E107" s="18"/>
      <c r="F107" s="18"/>
    </row>
    <row r="108" spans="4:6" ht="12.75" customHeight="1" x14ac:dyDescent="0.2">
      <c r="D108" s="18"/>
      <c r="E108" s="18"/>
      <c r="F108" s="18"/>
    </row>
    <row r="109" spans="4:6" ht="12.75" customHeight="1" x14ac:dyDescent="0.2">
      <c r="D109" s="18"/>
      <c r="E109" s="18"/>
      <c r="F109" s="18"/>
    </row>
    <row r="110" spans="4:6" ht="12.75" customHeight="1" x14ac:dyDescent="0.2">
      <c r="D110" s="18"/>
      <c r="E110" s="18"/>
      <c r="F110" s="18"/>
    </row>
    <row r="111" spans="4:6" ht="12.75" customHeight="1" x14ac:dyDescent="0.2">
      <c r="D111" s="18"/>
      <c r="E111" s="18"/>
      <c r="F111" s="18"/>
    </row>
    <row r="112" spans="4:6" ht="12.75" customHeight="1" x14ac:dyDescent="0.2">
      <c r="D112" s="18"/>
      <c r="E112" s="18"/>
      <c r="F112" s="18"/>
    </row>
    <row r="113" spans="4:6" ht="12.75" customHeight="1" x14ac:dyDescent="0.2">
      <c r="D113" s="18"/>
      <c r="E113" s="18"/>
      <c r="F113" s="18"/>
    </row>
    <row r="114" spans="4:6" ht="12.75" customHeight="1" x14ac:dyDescent="0.2">
      <c r="D114" s="18"/>
      <c r="E114" s="18"/>
      <c r="F114" s="18"/>
    </row>
    <row r="115" spans="4:6" ht="12.75" customHeight="1" x14ac:dyDescent="0.2">
      <c r="D115" s="18"/>
      <c r="E115" s="18"/>
      <c r="F115" s="18"/>
    </row>
    <row r="116" spans="4:6" ht="12.75" customHeight="1" x14ac:dyDescent="0.2">
      <c r="D116" s="18"/>
      <c r="E116" s="18"/>
      <c r="F116" s="18"/>
    </row>
    <row r="117" spans="4:6" ht="12.75" customHeight="1" x14ac:dyDescent="0.2">
      <c r="D117" s="18"/>
      <c r="E117" s="18"/>
      <c r="F117" s="18"/>
    </row>
    <row r="118" spans="4:6" ht="12.75" customHeight="1" x14ac:dyDescent="0.2">
      <c r="D118" s="18"/>
      <c r="E118" s="18"/>
      <c r="F118" s="18"/>
    </row>
    <row r="119" spans="4:6" ht="12.75" customHeight="1" x14ac:dyDescent="0.2">
      <c r="D119" s="18"/>
      <c r="E119" s="18"/>
      <c r="F119" s="18"/>
    </row>
    <row r="120" spans="4:6" ht="12.75" customHeight="1" x14ac:dyDescent="0.2">
      <c r="D120" s="18"/>
      <c r="E120" s="18"/>
      <c r="F120" s="18"/>
    </row>
    <row r="121" spans="4:6" ht="12.75" customHeight="1" x14ac:dyDescent="0.2">
      <c r="D121" s="18"/>
      <c r="E121" s="18"/>
      <c r="F121" s="18"/>
    </row>
    <row r="122" spans="4:6" ht="12.75" customHeight="1" x14ac:dyDescent="0.2">
      <c r="D122" s="18"/>
      <c r="E122" s="18"/>
      <c r="F122" s="18"/>
    </row>
    <row r="123" spans="4:6" ht="12.75" customHeight="1" x14ac:dyDescent="0.2">
      <c r="D123" s="18"/>
      <c r="E123" s="18"/>
      <c r="F123" s="18"/>
    </row>
    <row r="124" spans="4:6" ht="12.75" customHeight="1" x14ac:dyDescent="0.2">
      <c r="D124" s="18"/>
      <c r="E124" s="18"/>
      <c r="F124" s="18"/>
    </row>
    <row r="125" spans="4:6" ht="12.75" customHeight="1" x14ac:dyDescent="0.2">
      <c r="D125" s="18"/>
      <c r="E125" s="18"/>
      <c r="F125" s="18"/>
    </row>
    <row r="126" spans="4:6" ht="12.75" customHeight="1" x14ac:dyDescent="0.2">
      <c r="D126" s="18"/>
      <c r="E126" s="18"/>
      <c r="F126" s="18"/>
    </row>
    <row r="127" spans="4:6" ht="12.75" customHeight="1" x14ac:dyDescent="0.2">
      <c r="D127" s="18"/>
      <c r="E127" s="18"/>
      <c r="F127" s="18"/>
    </row>
    <row r="128" spans="4:6" ht="12.75" customHeight="1" x14ac:dyDescent="0.2">
      <c r="D128" s="18"/>
      <c r="E128" s="18"/>
      <c r="F128" s="18"/>
    </row>
    <row r="129" spans="4:6" ht="12.75" customHeight="1" x14ac:dyDescent="0.2">
      <c r="D129" s="18"/>
      <c r="E129" s="18"/>
      <c r="F129" s="18"/>
    </row>
    <row r="130" spans="4:6" ht="12.75" customHeight="1" x14ac:dyDescent="0.2">
      <c r="D130" s="18"/>
      <c r="E130" s="18"/>
      <c r="F130" s="18"/>
    </row>
    <row r="131" spans="4:6" ht="12.75" customHeight="1" x14ac:dyDescent="0.2">
      <c r="D131" s="18"/>
      <c r="E131" s="18"/>
      <c r="F131" s="18"/>
    </row>
    <row r="132" spans="4:6" ht="12.75" customHeight="1" x14ac:dyDescent="0.2">
      <c r="D132" s="18"/>
      <c r="E132" s="18"/>
      <c r="F132" s="18"/>
    </row>
    <row r="133" spans="4:6" ht="12.75" customHeight="1" x14ac:dyDescent="0.2">
      <c r="D133" s="18"/>
      <c r="E133" s="18"/>
      <c r="F133" s="18"/>
    </row>
    <row r="134" spans="4:6" ht="12.75" customHeight="1" x14ac:dyDescent="0.2">
      <c r="D134" s="18"/>
      <c r="E134" s="18"/>
      <c r="F134" s="18"/>
    </row>
    <row r="135" spans="4:6" ht="12.75" customHeight="1" x14ac:dyDescent="0.2">
      <c r="D135" s="18"/>
      <c r="E135" s="18"/>
      <c r="F135" s="18"/>
    </row>
    <row r="136" spans="4:6" ht="12.75" customHeight="1" x14ac:dyDescent="0.2">
      <c r="D136" s="18"/>
      <c r="E136" s="18"/>
      <c r="F136" s="18"/>
    </row>
    <row r="137" spans="4:6" ht="12.75" customHeight="1" x14ac:dyDescent="0.2">
      <c r="D137" s="18"/>
      <c r="E137" s="18"/>
      <c r="F137" s="18"/>
    </row>
    <row r="138" spans="4:6" ht="12.75" customHeight="1" x14ac:dyDescent="0.2">
      <c r="D138" s="18"/>
      <c r="E138" s="18"/>
      <c r="F138" s="18"/>
    </row>
    <row r="139" spans="4:6" ht="12.75" customHeight="1" x14ac:dyDescent="0.2">
      <c r="D139" s="18"/>
      <c r="E139" s="18"/>
      <c r="F139" s="18"/>
    </row>
    <row r="140" spans="4:6" ht="12.75" customHeight="1" x14ac:dyDescent="0.2">
      <c r="D140" s="18"/>
      <c r="E140" s="18"/>
      <c r="F140" s="18"/>
    </row>
    <row r="141" spans="4:6" ht="12.75" customHeight="1" x14ac:dyDescent="0.2">
      <c r="D141" s="18"/>
      <c r="E141" s="18"/>
      <c r="F141" s="18"/>
    </row>
  </sheetData>
  <mergeCells count="27">
    <mergeCell ref="F79:F80"/>
    <mergeCell ref="F47:F48"/>
    <mergeCell ref="B50:C51"/>
    <mergeCell ref="E50:E51"/>
    <mergeCell ref="B52:C52"/>
    <mergeCell ref="B66:C67"/>
    <mergeCell ref="D66:D67"/>
    <mergeCell ref="E66:E67"/>
    <mergeCell ref="B68:C68"/>
    <mergeCell ref="B79:B80"/>
    <mergeCell ref="C79:C80"/>
    <mergeCell ref="D79:D80"/>
    <mergeCell ref="E79:E80"/>
    <mergeCell ref="B28:C28"/>
    <mergeCell ref="B37:C38"/>
    <mergeCell ref="D37:D38"/>
    <mergeCell ref="E37:E38"/>
    <mergeCell ref="B47:B48"/>
    <mergeCell ref="C47:C48"/>
    <mergeCell ref="D47:D48"/>
    <mergeCell ref="E47:E48"/>
    <mergeCell ref="B2:F2"/>
    <mergeCell ref="B3:F3"/>
    <mergeCell ref="B4:F4"/>
    <mergeCell ref="B5:F5"/>
    <mergeCell ref="B7:C8"/>
    <mergeCell ref="E7:E8"/>
  </mergeCells>
  <pageMargins left="0.70866141732283472" right="0.70866141732283472" top="1.9291338582677167" bottom="0.74803149606299213" header="0.31496062992125984" footer="0.31496062992125984"/>
  <pageSetup scale="83" fitToHeight="0" orientation="portrait" r:id="rId1"/>
  <rowBreaks count="1" manualBreakCount="1">
    <brk id="4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BP-LDF (3)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2018-10-29T15:45:18Z</cp:lastPrinted>
  <dcterms:created xsi:type="dcterms:W3CDTF">2018-10-26T17:51:34Z</dcterms:created>
  <dcterms:modified xsi:type="dcterms:W3CDTF">2018-10-29T15:45:24Z</dcterms:modified>
</cp:coreProperties>
</file>