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8.xml" ContentType="application/vnd.openxmlformats-officedocument.drawing+xml"/>
  <Override PartName="/xl/comments11.xml" ContentType="application/vnd.openxmlformats-officedocument.spreadsheetml.comments+xml"/>
  <Override PartName="/xl/drawings/drawing9.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omments15.xml" ContentType="application/vnd.openxmlformats-officedocument.spreadsheetml.comments+xml"/>
  <Override PartName="/xl/drawings/drawing12.xml" ContentType="application/vnd.openxmlformats-officedocument.drawing+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827"/>
  <workbookPr showInkAnnotation="0" defaultThemeVersion="124226"/>
  <mc:AlternateContent xmlns:mc="http://schemas.openxmlformats.org/markup-compatibility/2006">
    <mc:Choice Requires="x15">
      <x15ac:absPath xmlns:x15ac="http://schemas.microsoft.com/office/spreadsheetml/2010/11/ac" url="C:\scan\PRIMER TRIMESTRE 2018\INFORMACION CONTABLE\"/>
    </mc:Choice>
  </mc:AlternateContent>
  <bookViews>
    <workbookView xWindow="0" yWindow="0" windowWidth="20730" windowHeight="9735" tabRatio="786" activeTab="2"/>
  </bookViews>
  <sheets>
    <sheet name="INTRO" sheetId="24" r:id="rId1"/>
    <sheet name="ESF" sheetId="1" r:id="rId2"/>
    <sheet name="EA" sheetId="5" r:id="rId3"/>
    <sheet name="ECSF" sheetId="2" r:id="rId4"/>
    <sheet name="PT_ESF_ECSF" sheetId="3" state="hidden" r:id="rId5"/>
    <sheet name="EAA" sheetId="8" r:id="rId6"/>
    <sheet name="EADP" sheetId="9" r:id="rId7"/>
    <sheet name="EVHP" sheetId="7" r:id="rId8"/>
    <sheet name="EFE" sheetId="10" r:id="rId9"/>
    <sheet name="PASIVOS" sheetId="25" r:id="rId10"/>
    <sheet name="NOTAS" sheetId="26" r:id="rId11"/>
    <sheet name="EAI" sheetId="12" r:id="rId12"/>
    <sheet name="CAdmon" sheetId="13" r:id="rId13"/>
    <sheet name="CTG" sheetId="14" r:id="rId14"/>
    <sheet name="COG" sheetId="15" r:id="rId15"/>
    <sheet name="CFG" sheetId="16" r:id="rId16"/>
    <sheet name="End Neto" sheetId="17" r:id="rId17"/>
    <sheet name="Int" sheetId="18" r:id="rId18"/>
    <sheet name="Post Fiscal" sheetId="20" r:id="rId19"/>
    <sheet name="CProg" sheetId="19" r:id="rId20"/>
    <sheet name="IND RESULTADO" sheetId="31" r:id="rId21"/>
    <sheet name="PROG Y PROY" sheetId="33" r:id="rId22"/>
    <sheet name="POA" sheetId="32" r:id="rId23"/>
    <sheet name="BMu" sheetId="21" r:id="rId24"/>
    <sheet name="BInmu" sheetId="22" r:id="rId25"/>
    <sheet name="Rel Cta Banc" sheetId="23" r:id="rId26"/>
    <sheet name="BURSATIL" sheetId="34" r:id="rId27"/>
    <sheet name="Sheet1" sheetId="35" r:id="rId28"/>
  </sheets>
  <definedNames>
    <definedName name="_xlnm.Print_Area" localSheetId="23">BMu!$A$1:$E$66</definedName>
    <definedName name="_xlnm.Print_Area" localSheetId="12">CAdmon!$A$1:$J$29</definedName>
    <definedName name="_xlnm.Print_Area" localSheetId="15">CFG!$A$1:$J$53</definedName>
    <definedName name="_xlnm.Print_Area" localSheetId="14">COG!$A$1:$I$89</definedName>
    <definedName name="_xlnm.Print_Area" localSheetId="19">CProg!$B$2:$J$41</definedName>
    <definedName name="_xlnm.Print_Area" localSheetId="13">CTG!$A$1:$J$27</definedName>
    <definedName name="_xlnm.Print_Area" localSheetId="2">EA!$A$1:$K$61</definedName>
    <definedName name="_xlnm.Print_Area" localSheetId="5">EAA!$A$1:$I$44</definedName>
    <definedName name="_xlnm.Print_Area" localSheetId="6">EADP!$A$1:$J$54</definedName>
    <definedName name="_xlnm.Print_Area" localSheetId="11">EAI!$B$2:$J$57</definedName>
    <definedName name="_xlnm.Print_Area" localSheetId="3">ECSF!$A$1:$K$64</definedName>
    <definedName name="_xlnm.Print_Area" localSheetId="8">EFE!$A$1:$Q$57</definedName>
    <definedName name="_xlnm.Print_Area" localSheetId="1">ESF!$A$1:$L$75</definedName>
    <definedName name="_xlnm.Print_Area" localSheetId="7">EVHP!$A$1:$I$48</definedName>
    <definedName name="_xlnm.Print_Area" localSheetId="18">'Post Fiscal'!$A$1:$E$35</definedName>
    <definedName name="_xlnm.Print_Area" localSheetId="25">'Rel Cta Banc'!$B$2:$D$18</definedName>
  </definedNames>
  <calcPr calcId="162913"/>
</workbook>
</file>

<file path=xl/calcChain.xml><?xml version="1.0" encoding="utf-8"?>
<calcChain xmlns="http://schemas.openxmlformats.org/spreadsheetml/2006/main">
  <c r="E41" i="19" l="1"/>
  <c r="G41" i="19"/>
  <c r="J41" i="19"/>
  <c r="I41" i="19"/>
  <c r="F41" i="19"/>
  <c r="D48" i="16"/>
  <c r="F48" i="16"/>
  <c r="D82" i="15"/>
  <c r="I82" i="15"/>
  <c r="H82" i="15"/>
  <c r="G82" i="15"/>
  <c r="F82" i="15"/>
  <c r="E82" i="15"/>
  <c r="O48" i="10"/>
  <c r="E25" i="8"/>
  <c r="G30" i="8"/>
  <c r="F14" i="8"/>
  <c r="E16" i="8"/>
  <c r="E14" i="8" s="1"/>
  <c r="D16" i="8"/>
  <c r="D18" i="8" l="1"/>
  <c r="I65" i="1"/>
  <c r="E19" i="2" l="1"/>
  <c r="O38" i="10"/>
  <c r="I18" i="2"/>
  <c r="O32" i="10" s="1"/>
  <c r="I19" i="2"/>
  <c r="G30" i="10"/>
  <c r="G29" i="10"/>
  <c r="G28" i="10"/>
  <c r="G23" i="10"/>
  <c r="G24" i="10"/>
  <c r="G18" i="10"/>
  <c r="D26" i="1" l="1"/>
  <c r="D43" i="1" s="1"/>
  <c r="I25" i="8"/>
  <c r="F25" i="8"/>
  <c r="H17" i="8"/>
  <c r="I27" i="1"/>
  <c r="I44" i="9" s="1"/>
  <c r="I16" i="1"/>
  <c r="H22" i="13" l="1"/>
  <c r="G22" i="13"/>
  <c r="D22" i="13"/>
  <c r="G27" i="10"/>
  <c r="I38" i="1" l="1"/>
  <c r="I40" i="1" s="1"/>
  <c r="D41" i="1" l="1"/>
  <c r="D58" i="21" l="1"/>
  <c r="D58" i="15" l="1"/>
  <c r="B3" i="13"/>
  <c r="F18" i="14" l="1"/>
  <c r="I18" i="14" s="1"/>
  <c r="F20" i="14"/>
  <c r="I20" i="14" s="1"/>
  <c r="D43" i="22" l="1"/>
  <c r="H38" i="12" l="1"/>
  <c r="F36" i="1" l="1"/>
  <c r="F18" i="1" l="1"/>
  <c r="J18" i="19" l="1"/>
  <c r="G26" i="19" l="1"/>
  <c r="J26" i="19" s="1"/>
  <c r="I33" i="16"/>
  <c r="F33" i="15" l="1"/>
  <c r="F30" i="15"/>
  <c r="I24" i="15"/>
  <c r="F23" i="15"/>
  <c r="I23" i="15" s="1"/>
  <c r="F22" i="15"/>
  <c r="I22" i="15" s="1"/>
  <c r="I21" i="15"/>
  <c r="F17" i="15"/>
  <c r="F16" i="15"/>
  <c r="F14" i="15"/>
  <c r="I48" i="12" l="1"/>
  <c r="H48" i="12"/>
  <c r="I38" i="12"/>
  <c r="J16" i="12"/>
  <c r="J17" i="12"/>
  <c r="J14" i="12"/>
  <c r="J13" i="12"/>
  <c r="J12" i="12"/>
  <c r="J11" i="12"/>
  <c r="J19" i="12"/>
  <c r="J21" i="12"/>
  <c r="F48" i="12" l="1"/>
  <c r="E48" i="12"/>
  <c r="F38" i="12"/>
  <c r="E38" i="12"/>
  <c r="E37" i="12" s="1"/>
  <c r="G16" i="12"/>
  <c r="P17" i="10"/>
  <c r="P14" i="10" s="1"/>
  <c r="P19" i="10"/>
  <c r="P29" i="10"/>
  <c r="P28" i="10" s="1"/>
  <c r="P35" i="10"/>
  <c r="P34" i="10" s="1"/>
  <c r="H30" i="10"/>
  <c r="H29" i="10"/>
  <c r="H28" i="10"/>
  <c r="P40" i="10" l="1"/>
  <c r="P23" i="10"/>
  <c r="H21" i="10"/>
  <c r="G21" i="10"/>
  <c r="O17" i="10"/>
  <c r="O14" i="10" s="1"/>
  <c r="B3" i="23" l="1"/>
  <c r="C4" i="22"/>
  <c r="C4" i="21"/>
  <c r="A1" i="20"/>
  <c r="B3" i="19"/>
  <c r="A2" i="18"/>
  <c r="B3" i="17"/>
  <c r="B3" i="16"/>
  <c r="B2" i="15"/>
  <c r="B3" i="14"/>
  <c r="B3" i="12"/>
  <c r="L57" i="10"/>
  <c r="L56" i="10"/>
  <c r="D57" i="10"/>
  <c r="D56" i="10"/>
  <c r="E6" i="10"/>
  <c r="G47" i="7"/>
  <c r="G46" i="7"/>
  <c r="C47" i="7"/>
  <c r="C46" i="7"/>
  <c r="C8" i="7"/>
  <c r="G53" i="9"/>
  <c r="G52" i="9"/>
  <c r="C53" i="9"/>
  <c r="C52" i="9"/>
  <c r="C9" i="9"/>
  <c r="E43" i="8"/>
  <c r="E42" i="8"/>
  <c r="B43" i="8"/>
  <c r="B42" i="8"/>
  <c r="C7" i="8"/>
  <c r="G63" i="2"/>
  <c r="C63" i="2"/>
  <c r="C7" i="2"/>
  <c r="G74" i="1"/>
  <c r="C74" i="1"/>
  <c r="C7" i="1"/>
  <c r="C88" i="15" l="1"/>
  <c r="C25" i="14"/>
  <c r="D46" i="19" s="1"/>
  <c r="C27" i="13"/>
  <c r="D63" i="12"/>
  <c r="C89" i="15"/>
  <c r="C26" i="14"/>
  <c r="D64" i="12"/>
  <c r="C28" i="13" s="1"/>
  <c r="F88" i="15"/>
  <c r="F25" i="14"/>
  <c r="F27" i="13"/>
  <c r="H63" i="12"/>
  <c r="F89" i="15"/>
  <c r="F26" i="14"/>
  <c r="F28" i="13"/>
  <c r="H64" i="12"/>
  <c r="G47" i="19" l="1"/>
  <c r="B41" i="18"/>
  <c r="F52" i="16"/>
  <c r="F39" i="17" s="1"/>
  <c r="G46" i="19"/>
  <c r="B40" i="18"/>
  <c r="F51" i="16"/>
  <c r="F38" i="17" s="1"/>
  <c r="D47" i="19"/>
  <c r="A41" i="18"/>
  <c r="B39" i="17"/>
  <c r="C52" i="16"/>
  <c r="A40" i="18"/>
  <c r="B38" i="17"/>
  <c r="C51" i="16"/>
  <c r="I35" i="19"/>
  <c r="H35" i="19"/>
  <c r="F35" i="19"/>
  <c r="E35" i="19"/>
  <c r="I30" i="19"/>
  <c r="H30" i="19"/>
  <c r="F30" i="19"/>
  <c r="E30" i="19"/>
  <c r="I27" i="19"/>
  <c r="H27" i="19"/>
  <c r="F27" i="19"/>
  <c r="E27" i="19"/>
  <c r="G39" i="19"/>
  <c r="J39" i="19" s="1"/>
  <c r="G38" i="19"/>
  <c r="J38" i="19" s="1"/>
  <c r="G37" i="19"/>
  <c r="J37" i="19" s="1"/>
  <c r="G36" i="19"/>
  <c r="J36" i="19" s="1"/>
  <c r="G34" i="19"/>
  <c r="J34" i="19" s="1"/>
  <c r="G33" i="19"/>
  <c r="J33" i="19" s="1"/>
  <c r="G32" i="19"/>
  <c r="J32" i="19" s="1"/>
  <c r="G31" i="19"/>
  <c r="J31" i="19" s="1"/>
  <c r="G29" i="19"/>
  <c r="J29" i="19" s="1"/>
  <c r="G28" i="19"/>
  <c r="J28" i="19" s="1"/>
  <c r="G22" i="19"/>
  <c r="J22" i="19" s="1"/>
  <c r="G21" i="19"/>
  <c r="J21" i="19" s="1"/>
  <c r="G20" i="19"/>
  <c r="J20" i="19" s="1"/>
  <c r="G19" i="19"/>
  <c r="J19" i="19" s="1"/>
  <c r="G17" i="19"/>
  <c r="J17" i="19" s="1"/>
  <c r="G16" i="19"/>
  <c r="J16" i="19" s="1"/>
  <c r="G15" i="19"/>
  <c r="H41" i="19"/>
  <c r="G12" i="19"/>
  <c r="J12" i="19" s="1"/>
  <c r="C33" i="18"/>
  <c r="B33" i="18"/>
  <c r="C18" i="18"/>
  <c r="B18" i="18"/>
  <c r="H30" i="17"/>
  <c r="H29" i="17"/>
  <c r="H28" i="17"/>
  <c r="H27" i="17"/>
  <c r="H26" i="17"/>
  <c r="H25" i="17"/>
  <c r="H24" i="17"/>
  <c r="H23" i="17"/>
  <c r="F31" i="17"/>
  <c r="F33" i="17" s="1"/>
  <c r="D31" i="17"/>
  <c r="H18" i="17"/>
  <c r="H17" i="17"/>
  <c r="H16" i="17"/>
  <c r="H15" i="17"/>
  <c r="H14" i="17"/>
  <c r="H13" i="17"/>
  <c r="H12" i="17"/>
  <c r="H11" i="17"/>
  <c r="H10" i="17"/>
  <c r="F19" i="17"/>
  <c r="D19" i="17"/>
  <c r="H19" i="17" s="1"/>
  <c r="F46" i="16"/>
  <c r="I46" i="16" s="1"/>
  <c r="F45" i="16"/>
  <c r="I45" i="16" s="1"/>
  <c r="F44" i="16"/>
  <c r="I44" i="16" s="1"/>
  <c r="F43" i="16"/>
  <c r="I43" i="16" s="1"/>
  <c r="H42" i="16"/>
  <c r="G42" i="16"/>
  <c r="E42" i="16"/>
  <c r="D42" i="16"/>
  <c r="F40" i="16"/>
  <c r="I40" i="16" s="1"/>
  <c r="F39" i="16"/>
  <c r="I39" i="16" s="1"/>
  <c r="F38" i="16"/>
  <c r="I38" i="16" s="1"/>
  <c r="F37" i="16"/>
  <c r="I37" i="16" s="1"/>
  <c r="F36" i="16"/>
  <c r="I36" i="16" s="1"/>
  <c r="F35" i="16"/>
  <c r="I35" i="16" s="1"/>
  <c r="F34" i="16"/>
  <c r="I34" i="16" s="1"/>
  <c r="F32" i="16"/>
  <c r="I32" i="16" s="1"/>
  <c r="H31" i="16"/>
  <c r="G31" i="16"/>
  <c r="E31" i="16"/>
  <c r="D31" i="16"/>
  <c r="F29" i="16"/>
  <c r="I29" i="16" s="1"/>
  <c r="F28" i="16"/>
  <c r="I28" i="16" s="1"/>
  <c r="F25" i="16"/>
  <c r="I25" i="16" s="1"/>
  <c r="F24" i="16"/>
  <c r="I24" i="16" s="1"/>
  <c r="F23" i="16"/>
  <c r="I23" i="16" s="1"/>
  <c r="F20" i="16"/>
  <c r="I20" i="16" s="1"/>
  <c r="F19" i="16"/>
  <c r="I19" i="16" s="1"/>
  <c r="F18" i="16"/>
  <c r="I18" i="16" s="1"/>
  <c r="F16" i="16"/>
  <c r="F15" i="16"/>
  <c r="I15" i="16" s="1"/>
  <c r="F14" i="16"/>
  <c r="I14" i="16" s="1"/>
  <c r="F13" i="16"/>
  <c r="I13" i="16" s="1"/>
  <c r="E48" i="16"/>
  <c r="H74" i="15"/>
  <c r="G74" i="15"/>
  <c r="E74" i="15"/>
  <c r="D74" i="15"/>
  <c r="H70" i="15"/>
  <c r="G70" i="15"/>
  <c r="E70" i="15"/>
  <c r="D70" i="15"/>
  <c r="H62" i="15"/>
  <c r="G62" i="15"/>
  <c r="E62" i="15"/>
  <c r="D62" i="15"/>
  <c r="H38" i="15"/>
  <c r="G38" i="15"/>
  <c r="E38" i="15"/>
  <c r="D38" i="15"/>
  <c r="I36" i="15"/>
  <c r="I35" i="15"/>
  <c r="I80" i="15"/>
  <c r="I79" i="15"/>
  <c r="I78" i="15"/>
  <c r="I77" i="15"/>
  <c r="I76" i="15"/>
  <c r="I75" i="15"/>
  <c r="F73" i="15"/>
  <c r="I73" i="15" s="1"/>
  <c r="F72" i="15"/>
  <c r="I72" i="15" s="1"/>
  <c r="F71" i="15"/>
  <c r="I71" i="15" s="1"/>
  <c r="F69" i="15"/>
  <c r="I69" i="15" s="1"/>
  <c r="F68" i="15"/>
  <c r="I68" i="15" s="1"/>
  <c r="F67" i="15"/>
  <c r="I67" i="15" s="1"/>
  <c r="F66" i="15"/>
  <c r="I66" i="15" s="1"/>
  <c r="F65" i="15"/>
  <c r="I65" i="15" s="1"/>
  <c r="F64" i="15"/>
  <c r="I64" i="15" s="1"/>
  <c r="F63" i="15"/>
  <c r="I63" i="15" s="1"/>
  <c r="F61" i="15"/>
  <c r="I61" i="15" s="1"/>
  <c r="F60" i="15"/>
  <c r="I60" i="15" s="1"/>
  <c r="F57" i="15"/>
  <c r="I57" i="15" s="1"/>
  <c r="F56" i="15"/>
  <c r="I56" i="15" s="1"/>
  <c r="F55" i="15"/>
  <c r="I55" i="15" s="1"/>
  <c r="F54" i="15"/>
  <c r="I54" i="15" s="1"/>
  <c r="F53" i="15"/>
  <c r="I53" i="15" s="1"/>
  <c r="F52" i="15"/>
  <c r="I52" i="15" s="1"/>
  <c r="F51" i="15"/>
  <c r="I51" i="15" s="1"/>
  <c r="I50" i="15"/>
  <c r="I49" i="15"/>
  <c r="F47" i="15"/>
  <c r="I47" i="15" s="1"/>
  <c r="F46" i="15"/>
  <c r="I46" i="15" s="1"/>
  <c r="F45" i="15"/>
  <c r="I45" i="15" s="1"/>
  <c r="F44" i="15"/>
  <c r="I44" i="15" s="1"/>
  <c r="F43" i="15"/>
  <c r="I43" i="15" s="1"/>
  <c r="F42" i="15"/>
  <c r="I42" i="15" s="1"/>
  <c r="F41" i="15"/>
  <c r="I41" i="15" s="1"/>
  <c r="F40" i="15"/>
  <c r="I40" i="15" s="1"/>
  <c r="F39" i="15"/>
  <c r="I39" i="15" s="1"/>
  <c r="I33" i="15"/>
  <c r="I30" i="15"/>
  <c r="F29" i="15"/>
  <c r="I29" i="15" s="1"/>
  <c r="F26" i="15"/>
  <c r="I26" i="15" s="1"/>
  <c r="I17" i="15"/>
  <c r="I16" i="15"/>
  <c r="I14" i="15"/>
  <c r="F16" i="14"/>
  <c r="I16" i="14" s="1"/>
  <c r="H21" i="14"/>
  <c r="G21" i="14"/>
  <c r="E21" i="14"/>
  <c r="D21" i="14"/>
  <c r="F20" i="13"/>
  <c r="I20" i="13" s="1"/>
  <c r="F19" i="13"/>
  <c r="I19" i="13" s="1"/>
  <c r="F18" i="13"/>
  <c r="I18" i="13" s="1"/>
  <c r="F17" i="13"/>
  <c r="I17" i="13" s="1"/>
  <c r="F16" i="13"/>
  <c r="I16" i="13" s="1"/>
  <c r="F15" i="13"/>
  <c r="I15" i="13" s="1"/>
  <c r="F14" i="13"/>
  <c r="I14" i="13" s="1"/>
  <c r="F13" i="13"/>
  <c r="E13" i="20"/>
  <c r="E11" i="20" s="1"/>
  <c r="D13" i="20"/>
  <c r="D11" i="20" s="1"/>
  <c r="E22" i="13"/>
  <c r="C13" i="20"/>
  <c r="C11" i="20" s="1"/>
  <c r="J52" i="12"/>
  <c r="J49" i="12"/>
  <c r="J48" i="12"/>
  <c r="J47" i="12"/>
  <c r="J42" i="12"/>
  <c r="J41" i="12"/>
  <c r="J39" i="12"/>
  <c r="J38" i="12"/>
  <c r="J36" i="12"/>
  <c r="J35" i="12"/>
  <c r="J34" i="12"/>
  <c r="G52" i="12"/>
  <c r="G51" i="12" s="1"/>
  <c r="G49" i="12"/>
  <c r="G48" i="12"/>
  <c r="G47" i="12"/>
  <c r="G35" i="12"/>
  <c r="G36" i="12"/>
  <c r="G38" i="12"/>
  <c r="G39" i="12"/>
  <c r="G41" i="12"/>
  <c r="G42" i="12"/>
  <c r="G34" i="12"/>
  <c r="I51" i="12"/>
  <c r="E27" i="20" s="1"/>
  <c r="I46" i="12"/>
  <c r="I40" i="12"/>
  <c r="I37" i="12"/>
  <c r="H51" i="12"/>
  <c r="D27" i="20" s="1"/>
  <c r="D31" i="20" s="1"/>
  <c r="H46" i="12"/>
  <c r="H40" i="12"/>
  <c r="H37" i="12"/>
  <c r="F51" i="12"/>
  <c r="F46" i="12"/>
  <c r="F40" i="12"/>
  <c r="F37" i="12"/>
  <c r="E51" i="12"/>
  <c r="E46" i="12"/>
  <c r="E40" i="12"/>
  <c r="J40" i="12" s="1"/>
  <c r="J24" i="12"/>
  <c r="J22" i="12"/>
  <c r="J20" i="12"/>
  <c r="G24" i="12"/>
  <c r="G22" i="12"/>
  <c r="G21" i="12"/>
  <c r="G20" i="12"/>
  <c r="G19" i="12"/>
  <c r="G17" i="12"/>
  <c r="G15" i="12" s="1"/>
  <c r="G14" i="12"/>
  <c r="G13" i="12"/>
  <c r="G12" i="12"/>
  <c r="G11" i="12"/>
  <c r="I18" i="12"/>
  <c r="I15" i="12"/>
  <c r="H18" i="12"/>
  <c r="F18" i="12"/>
  <c r="E18" i="12"/>
  <c r="I13" i="13" l="1"/>
  <c r="I22" i="13" s="1"/>
  <c r="F22" i="13"/>
  <c r="C35" i="18"/>
  <c r="E26" i="12"/>
  <c r="H26" i="12"/>
  <c r="F33" i="12"/>
  <c r="I33" i="12"/>
  <c r="G27" i="19"/>
  <c r="G30" i="19"/>
  <c r="J30" i="19" s="1"/>
  <c r="G35" i="19"/>
  <c r="F26" i="12"/>
  <c r="H31" i="17"/>
  <c r="B35" i="18"/>
  <c r="J15" i="12"/>
  <c r="I26" i="12"/>
  <c r="B48" i="22"/>
  <c r="B23" i="23" s="1"/>
  <c r="B40" i="20"/>
  <c r="B66" i="21" s="1"/>
  <c r="B47" i="22"/>
  <c r="B22" i="23" s="1"/>
  <c r="B39" i="20"/>
  <c r="B65" i="21" s="1"/>
  <c r="H54" i="12"/>
  <c r="D9" i="20" s="1"/>
  <c r="G40" i="12"/>
  <c r="D48" i="22"/>
  <c r="C23" i="23" s="1"/>
  <c r="D66" i="21"/>
  <c r="C40" i="20"/>
  <c r="G18" i="12"/>
  <c r="G26" i="12" s="1"/>
  <c r="G48" i="16"/>
  <c r="H48" i="16"/>
  <c r="D47" i="22"/>
  <c r="C22" i="23" s="1"/>
  <c r="D65" i="21"/>
  <c r="C39" i="20"/>
  <c r="F38" i="15"/>
  <c r="I38" i="15" s="1"/>
  <c r="F62" i="15"/>
  <c r="I62" i="15" s="1"/>
  <c r="F70" i="15"/>
  <c r="I70" i="15" s="1"/>
  <c r="C27" i="20"/>
  <c r="C31" i="20" s="1"/>
  <c r="E54" i="12"/>
  <c r="F31" i="16"/>
  <c r="I31" i="16" s="1"/>
  <c r="I48" i="15"/>
  <c r="G46" i="12"/>
  <c r="F21" i="14"/>
  <c r="H33" i="17"/>
  <c r="J46" i="12"/>
  <c r="J35" i="19"/>
  <c r="F54" i="12"/>
  <c r="I54" i="12"/>
  <c r="F42" i="16"/>
  <c r="I42" i="16" s="1"/>
  <c r="J37" i="12"/>
  <c r="J33" i="12" s="1"/>
  <c r="H33" i="12"/>
  <c r="D33" i="17"/>
  <c r="G37" i="12"/>
  <c r="J51" i="12"/>
  <c r="I21" i="14"/>
  <c r="I16" i="16"/>
  <c r="J18" i="12"/>
  <c r="J27" i="19"/>
  <c r="F74" i="15"/>
  <c r="E23" i="7"/>
  <c r="E36" i="7" s="1"/>
  <c r="I29" i="2"/>
  <c r="E148" i="3" s="1"/>
  <c r="D35" i="8"/>
  <c r="G35" i="8" s="1"/>
  <c r="H35" i="8" s="1"/>
  <c r="D34" i="8"/>
  <c r="G34" i="8" s="1"/>
  <c r="H34" i="8" s="1"/>
  <c r="D33" i="8"/>
  <c r="G33" i="8" s="1"/>
  <c r="H33" i="8" s="1"/>
  <c r="D32" i="8"/>
  <c r="G32" i="8" s="1"/>
  <c r="D31" i="8"/>
  <c r="G31" i="8" s="1"/>
  <c r="H31" i="8" s="1"/>
  <c r="D30" i="8"/>
  <c r="D29" i="8"/>
  <c r="G29" i="8" s="1"/>
  <c r="H29" i="8" s="1"/>
  <c r="D28" i="8"/>
  <c r="G28" i="8" s="1"/>
  <c r="D27" i="8"/>
  <c r="G27" i="8" s="1"/>
  <c r="D23" i="8"/>
  <c r="G18" i="8"/>
  <c r="D19" i="8"/>
  <c r="D20" i="8"/>
  <c r="G20" i="8" s="1"/>
  <c r="H20" i="8" s="1"/>
  <c r="D21" i="8"/>
  <c r="G21" i="8" s="1"/>
  <c r="H21" i="8" s="1"/>
  <c r="D22" i="8"/>
  <c r="G22" i="8" s="1"/>
  <c r="O35" i="10"/>
  <c r="O34" i="10" s="1"/>
  <c r="O29" i="10"/>
  <c r="I36" i="9"/>
  <c r="H36" i="9"/>
  <c r="I31" i="9"/>
  <c r="H31" i="9"/>
  <c r="I22" i="9"/>
  <c r="H22" i="9"/>
  <c r="I17" i="9"/>
  <c r="H17" i="9"/>
  <c r="G23" i="8"/>
  <c r="H23" i="8" s="1"/>
  <c r="H38" i="7"/>
  <c r="H37" i="7"/>
  <c r="G34" i="7"/>
  <c r="D34" i="7"/>
  <c r="H32" i="7"/>
  <c r="H31" i="7"/>
  <c r="H30" i="7"/>
  <c r="G29" i="7"/>
  <c r="F29" i="7"/>
  <c r="E29" i="7"/>
  <c r="D29" i="7"/>
  <c r="H25" i="7"/>
  <c r="H24" i="7"/>
  <c r="G21" i="7"/>
  <c r="D21" i="7"/>
  <c r="H19" i="7"/>
  <c r="H18" i="7"/>
  <c r="H17" i="7"/>
  <c r="G16" i="7"/>
  <c r="F16" i="7"/>
  <c r="E16" i="7"/>
  <c r="D16" i="7"/>
  <c r="H14" i="7"/>
  <c r="J47" i="5"/>
  <c r="I47" i="5"/>
  <c r="J39" i="5"/>
  <c r="H46" i="10" s="1"/>
  <c r="H27" i="10" s="1"/>
  <c r="I39" i="5"/>
  <c r="G46" i="10" s="1"/>
  <c r="J32" i="5"/>
  <c r="I32" i="5"/>
  <c r="J27" i="5"/>
  <c r="I27" i="5"/>
  <c r="E25" i="5"/>
  <c r="H25" i="10" s="1"/>
  <c r="H14" i="10" s="1"/>
  <c r="D25" i="5"/>
  <c r="G25" i="10" s="1"/>
  <c r="G14" i="10" s="1"/>
  <c r="G48" i="10" s="1"/>
  <c r="E21" i="5"/>
  <c r="D32" i="5"/>
  <c r="J16" i="5"/>
  <c r="I16" i="5"/>
  <c r="J11" i="5"/>
  <c r="E11" i="5"/>
  <c r="D18" i="2"/>
  <c r="E139" i="3"/>
  <c r="E115" i="3"/>
  <c r="E114" i="3"/>
  <c r="E113" i="3"/>
  <c r="E112" i="3"/>
  <c r="E111" i="3"/>
  <c r="E110" i="3"/>
  <c r="E221" i="3"/>
  <c r="E220" i="3"/>
  <c r="E219" i="3"/>
  <c r="E218" i="3"/>
  <c r="E3" i="3"/>
  <c r="E2" i="3"/>
  <c r="E106" i="3"/>
  <c r="E107" i="3"/>
  <c r="E55" i="3"/>
  <c r="E54" i="3"/>
  <c r="E101" i="3"/>
  <c r="E102" i="3"/>
  <c r="E103" i="3"/>
  <c r="E104" i="3"/>
  <c r="E49" i="3"/>
  <c r="E50" i="3"/>
  <c r="E51" i="3"/>
  <c r="E52" i="3"/>
  <c r="E96" i="3"/>
  <c r="E97" i="3"/>
  <c r="E98" i="3"/>
  <c r="E45" i="3"/>
  <c r="E46" i="3"/>
  <c r="E44" i="3"/>
  <c r="E87" i="3"/>
  <c r="E88" i="3"/>
  <c r="E89" i="3"/>
  <c r="E90" i="3"/>
  <c r="E91" i="3"/>
  <c r="E92" i="3"/>
  <c r="E36" i="3"/>
  <c r="E37" i="3"/>
  <c r="E38" i="3"/>
  <c r="E39" i="3"/>
  <c r="E40" i="3"/>
  <c r="E35" i="3"/>
  <c r="E78" i="3"/>
  <c r="E79" i="3"/>
  <c r="E80" i="3"/>
  <c r="E81" i="3"/>
  <c r="E82" i="3"/>
  <c r="E83" i="3"/>
  <c r="E84" i="3"/>
  <c r="E85" i="3"/>
  <c r="E27" i="3"/>
  <c r="E28" i="3"/>
  <c r="E29" i="3"/>
  <c r="E30" i="3"/>
  <c r="E31" i="3"/>
  <c r="E32" i="3"/>
  <c r="E33" i="3"/>
  <c r="E26" i="3"/>
  <c r="E67" i="3"/>
  <c r="E68" i="3"/>
  <c r="E69" i="3"/>
  <c r="E70" i="3"/>
  <c r="E71" i="3"/>
  <c r="E72" i="3"/>
  <c r="E73" i="3"/>
  <c r="E74" i="3"/>
  <c r="E75" i="3"/>
  <c r="E16" i="3"/>
  <c r="E17" i="3"/>
  <c r="E18" i="3"/>
  <c r="E19" i="3"/>
  <c r="E20" i="3"/>
  <c r="E21" i="3"/>
  <c r="E22" i="3"/>
  <c r="E23" i="3"/>
  <c r="E15" i="3"/>
  <c r="E8" i="3"/>
  <c r="E60" i="3"/>
  <c r="E9" i="3"/>
  <c r="E61" i="3"/>
  <c r="E10" i="3"/>
  <c r="E62" i="3"/>
  <c r="E11" i="3"/>
  <c r="E63" i="3"/>
  <c r="E12" i="3"/>
  <c r="E64" i="3"/>
  <c r="E13" i="3"/>
  <c r="E65" i="3"/>
  <c r="E59" i="3"/>
  <c r="E7" i="3"/>
  <c r="I55" i="2"/>
  <c r="J55" i="2" s="1"/>
  <c r="E217" i="3" s="1"/>
  <c r="I54" i="2"/>
  <c r="E166" i="3" s="1"/>
  <c r="I47" i="2"/>
  <c r="E161" i="3" s="1"/>
  <c r="I48" i="2"/>
  <c r="E162" i="3" s="1"/>
  <c r="I49" i="2"/>
  <c r="J49" i="2" s="1"/>
  <c r="E213" i="3" s="1"/>
  <c r="I50" i="2"/>
  <c r="E164" i="3" s="1"/>
  <c r="I41" i="2"/>
  <c r="J41" i="2" s="1"/>
  <c r="E207" i="3" s="1"/>
  <c r="I42" i="2"/>
  <c r="J42" i="2" s="1"/>
  <c r="E208" i="3" s="1"/>
  <c r="I40" i="2"/>
  <c r="E156" i="3" s="1"/>
  <c r="I30" i="2"/>
  <c r="J30" i="2" s="1"/>
  <c r="E199" i="3" s="1"/>
  <c r="I31" i="2"/>
  <c r="E150" i="3" s="1"/>
  <c r="I32" i="2"/>
  <c r="E151" i="3" s="1"/>
  <c r="I33" i="2"/>
  <c r="J33" i="2" s="1"/>
  <c r="E202" i="3" s="1"/>
  <c r="I34" i="2"/>
  <c r="E153" i="3" s="1"/>
  <c r="J19" i="2"/>
  <c r="E190" i="3" s="1"/>
  <c r="I20" i="2"/>
  <c r="J20" i="2" s="1"/>
  <c r="I21" i="2"/>
  <c r="E142" i="3" s="1"/>
  <c r="I22" i="2"/>
  <c r="E143" i="3" s="1"/>
  <c r="I23" i="2"/>
  <c r="J23" i="2" s="1"/>
  <c r="E194" i="3" s="1"/>
  <c r="I24" i="2"/>
  <c r="J24" i="2" s="1"/>
  <c r="E195" i="3" s="1"/>
  <c r="I25" i="2"/>
  <c r="J25" i="2" s="1"/>
  <c r="E196" i="3" s="1"/>
  <c r="E167" i="3"/>
  <c r="D29" i="2"/>
  <c r="E29" i="2" s="1"/>
  <c r="E179" i="3" s="1"/>
  <c r="D30" i="2"/>
  <c r="E130" i="3" s="1"/>
  <c r="D31" i="2"/>
  <c r="D32" i="2"/>
  <c r="D33" i="2"/>
  <c r="E133" i="3" s="1"/>
  <c r="D34" i="2"/>
  <c r="E134" i="3" s="1"/>
  <c r="D35" i="2"/>
  <c r="E135" i="3" s="1"/>
  <c r="D36" i="2"/>
  <c r="E36" i="2" s="1"/>
  <c r="E186" i="3" s="1"/>
  <c r="D28" i="2"/>
  <c r="E28" i="2" s="1"/>
  <c r="E178" i="3" s="1"/>
  <c r="E121" i="3"/>
  <c r="D20" i="2"/>
  <c r="E122" i="3" s="1"/>
  <c r="D21" i="2"/>
  <c r="E123" i="3" s="1"/>
  <c r="D22" i="2"/>
  <c r="E124" i="3" s="1"/>
  <c r="D23" i="2"/>
  <c r="E125" i="3" s="1"/>
  <c r="D24" i="2"/>
  <c r="E24" i="2" s="1"/>
  <c r="E176" i="3" s="1"/>
  <c r="E21" i="2"/>
  <c r="E173" i="3" s="1"/>
  <c r="E20" i="2"/>
  <c r="E172" i="3" s="1"/>
  <c r="J58" i="1"/>
  <c r="E105" i="3" s="1"/>
  <c r="I58" i="1"/>
  <c r="E53" i="3" s="1"/>
  <c r="J44" i="1"/>
  <c r="E95" i="3" s="1"/>
  <c r="I44" i="1"/>
  <c r="E43" i="3" s="1"/>
  <c r="E41" i="1"/>
  <c r="J38" i="1"/>
  <c r="E93" i="3" s="1"/>
  <c r="J27" i="1"/>
  <c r="E26" i="1"/>
  <c r="E66" i="3" s="1"/>
  <c r="E14" i="3"/>
  <c r="C9" i="20" l="1"/>
  <c r="C7" i="20" s="1"/>
  <c r="C15" i="20" s="1"/>
  <c r="C19" i="20" s="1"/>
  <c r="C23" i="20" s="1"/>
  <c r="E32" i="2"/>
  <c r="E182" i="3" s="1"/>
  <c r="G19" i="8"/>
  <c r="H19" i="8" s="1"/>
  <c r="E131" i="3"/>
  <c r="E31" i="2"/>
  <c r="O22" i="10" s="1"/>
  <c r="E120" i="3"/>
  <c r="E18" i="2"/>
  <c r="E16" i="2" s="1"/>
  <c r="H18" i="8"/>
  <c r="G16" i="8"/>
  <c r="H27" i="8"/>
  <c r="G25" i="8"/>
  <c r="E191" i="3"/>
  <c r="D7" i="20"/>
  <c r="D15" i="20" s="1"/>
  <c r="D19" i="20" s="1"/>
  <c r="D23" i="20" s="1"/>
  <c r="E24" i="3"/>
  <c r="E25" i="3"/>
  <c r="E144" i="3"/>
  <c r="F24" i="2"/>
  <c r="O19" i="10" s="1"/>
  <c r="O23" i="10" s="1"/>
  <c r="E146" i="3"/>
  <c r="E140" i="3"/>
  <c r="I50" i="5"/>
  <c r="I52" i="5" s="1"/>
  <c r="H23" i="7"/>
  <c r="J50" i="2"/>
  <c r="E214" i="3" s="1"/>
  <c r="G27" i="7"/>
  <c r="G40" i="7" s="1"/>
  <c r="E171" i="3"/>
  <c r="J22" i="2"/>
  <c r="E193" i="3" s="1"/>
  <c r="H28" i="9"/>
  <c r="H42" i="9"/>
  <c r="E30" i="2"/>
  <c r="E180" i="3" s="1"/>
  <c r="J34" i="2"/>
  <c r="E203" i="3" s="1"/>
  <c r="E163" i="3"/>
  <c r="E32" i="5"/>
  <c r="H48" i="10"/>
  <c r="P43" i="10" s="1"/>
  <c r="E34" i="3"/>
  <c r="E86" i="3"/>
  <c r="H44" i="9"/>
  <c r="I48" i="16"/>
  <c r="E34" i="2"/>
  <c r="E184" i="3" s="1"/>
  <c r="E145" i="3"/>
  <c r="E21" i="7"/>
  <c r="E27" i="7" s="1"/>
  <c r="E31" i="20"/>
  <c r="E9" i="20"/>
  <c r="E7" i="20" s="1"/>
  <c r="E15" i="20" s="1"/>
  <c r="E19" i="20" s="1"/>
  <c r="E23" i="20" s="1"/>
  <c r="E23" i="2"/>
  <c r="E175" i="3" s="1"/>
  <c r="E157" i="3"/>
  <c r="J32" i="2"/>
  <c r="E201" i="3" s="1"/>
  <c r="J48" i="2"/>
  <c r="E212" i="3" s="1"/>
  <c r="G33" i="12"/>
  <c r="J26" i="12"/>
  <c r="J54" i="12"/>
  <c r="J40" i="2"/>
  <c r="E206" i="3" s="1"/>
  <c r="K19" i="8"/>
  <c r="E132" i="3"/>
  <c r="E35" i="2"/>
  <c r="E185" i="3" s="1"/>
  <c r="E126" i="3"/>
  <c r="J21" i="2"/>
  <c r="E192" i="3" s="1"/>
  <c r="H29" i="7"/>
  <c r="H28" i="8"/>
  <c r="K28" i="8"/>
  <c r="E34" i="7"/>
  <c r="E40" i="7" s="1"/>
  <c r="H36" i="7"/>
  <c r="E136" i="3"/>
  <c r="J29" i="2"/>
  <c r="E198" i="3" s="1"/>
  <c r="J50" i="5"/>
  <c r="H16" i="7"/>
  <c r="I42" i="9"/>
  <c r="E129" i="3"/>
  <c r="E149" i="3"/>
  <c r="K34" i="8"/>
  <c r="I38" i="2"/>
  <c r="E155" i="3" s="1"/>
  <c r="I52" i="2"/>
  <c r="E165" i="3" s="1"/>
  <c r="E128" i="3"/>
  <c r="E141" i="3"/>
  <c r="E152" i="3"/>
  <c r="I16" i="2"/>
  <c r="E158" i="3"/>
  <c r="I28" i="9"/>
  <c r="J54" i="2"/>
  <c r="D27" i="7"/>
  <c r="D40" i="7" s="1"/>
  <c r="G54" i="12"/>
  <c r="I74" i="15"/>
  <c r="K22" i="8"/>
  <c r="H22" i="8"/>
  <c r="K23" i="8"/>
  <c r="K33" i="8"/>
  <c r="K29" i="8"/>
  <c r="K35" i="8"/>
  <c r="E43" i="1"/>
  <c r="E77" i="3" s="1"/>
  <c r="J40" i="1"/>
  <c r="E94" i="3" s="1"/>
  <c r="E170" i="3"/>
  <c r="H32" i="8"/>
  <c r="K32" i="8"/>
  <c r="E33" i="2"/>
  <c r="E183" i="3" s="1"/>
  <c r="D26" i="2"/>
  <c r="E127" i="3" s="1"/>
  <c r="E76" i="3"/>
  <c r="J47" i="2"/>
  <c r="E211" i="3" s="1"/>
  <c r="E41" i="3"/>
  <c r="K31" i="8"/>
  <c r="I27" i="2"/>
  <c r="E147" i="3" s="1"/>
  <c r="J31" i="2"/>
  <c r="E200" i="3" s="1"/>
  <c r="K21" i="8"/>
  <c r="K27" i="8"/>
  <c r="D25" i="8"/>
  <c r="G14" i="8" s="1"/>
  <c r="E22" i="2"/>
  <c r="D16" i="2"/>
  <c r="E119" i="3" s="1"/>
  <c r="J16" i="2" l="1"/>
  <c r="F35" i="7"/>
  <c r="H16" i="8"/>
  <c r="H14" i="8" s="1"/>
  <c r="E138" i="3"/>
  <c r="I14" i="2"/>
  <c r="J52" i="5"/>
  <c r="J52" i="1" s="1"/>
  <c r="F22" i="7" s="1"/>
  <c r="H22" i="7" s="1"/>
  <c r="H46" i="9"/>
  <c r="H50" i="9" s="1"/>
  <c r="E188" i="3"/>
  <c r="E189" i="3"/>
  <c r="I46" i="9"/>
  <c r="O53" i="10"/>
  <c r="J38" i="2"/>
  <c r="E205" i="3" s="1"/>
  <c r="J52" i="2"/>
  <c r="E215" i="3" s="1"/>
  <c r="E216" i="3"/>
  <c r="E42" i="3"/>
  <c r="D14" i="2"/>
  <c r="E118" i="3" s="1"/>
  <c r="E26" i="2"/>
  <c r="E14" i="2" s="1"/>
  <c r="E181" i="3"/>
  <c r="J27" i="2"/>
  <c r="E174" i="3"/>
  <c r="E48" i="3"/>
  <c r="I46" i="2" l="1"/>
  <c r="J14" i="2"/>
  <c r="E177" i="3"/>
  <c r="E99" i="3"/>
  <c r="E100" i="3"/>
  <c r="H35" i="7"/>
  <c r="F34" i="7"/>
  <c r="F40" i="7" s="1"/>
  <c r="H40" i="7" s="1"/>
  <c r="E137" i="3"/>
  <c r="O28" i="10"/>
  <c r="O40" i="10" s="1"/>
  <c r="E47" i="3"/>
  <c r="E187" i="3"/>
  <c r="J63" i="1"/>
  <c r="E108" i="3" s="1"/>
  <c r="F21" i="7"/>
  <c r="E197" i="3"/>
  <c r="E169" i="3"/>
  <c r="E168" i="3"/>
  <c r="E160" i="3" l="1"/>
  <c r="H34" i="7"/>
  <c r="J65" i="1"/>
  <c r="E109" i="3" s="1"/>
  <c r="H21" i="7"/>
  <c r="F27" i="7"/>
  <c r="E210" i="3"/>
  <c r="J44" i="2"/>
  <c r="E159" i="3" l="1"/>
  <c r="E56" i="3"/>
  <c r="E154" i="3"/>
  <c r="H27" i="7"/>
  <c r="E57" i="3"/>
  <c r="J36" i="2"/>
  <c r="E204" i="3" s="1"/>
  <c r="E209" i="3"/>
</calcChain>
</file>

<file path=xl/comments1.xml><?xml version="1.0" encoding="utf-8"?>
<comments xmlns="http://schemas.openxmlformats.org/spreadsheetml/2006/main">
  <authors>
    <author xml:space="preserve">Sergio Armando Bautista </author>
  </authors>
  <commentList>
    <comment ref="J52" authorId="0" shapeId="0">
      <text>
        <r>
          <rPr>
            <b/>
            <sz val="9"/>
            <color indexed="81"/>
            <rFont val="Tahoma"/>
            <family val="2"/>
          </rPr>
          <t xml:space="preserve">1. </t>
        </r>
        <r>
          <rPr>
            <sz val="9"/>
            <color indexed="81"/>
            <rFont val="Tahoma"/>
            <family val="2"/>
          </rPr>
          <t>Que el importe de resultado de ejercicio en el EA, sea igual que el resultado del ejercicio en el ESF.</t>
        </r>
      </text>
    </comment>
    <comment ref="I65" authorId="0" shapeId="0">
      <text>
        <r>
          <rPr>
            <b/>
            <sz val="9"/>
            <color indexed="81"/>
            <rFont val="Tahoma"/>
            <family val="2"/>
          </rPr>
          <t>ESF</t>
        </r>
        <r>
          <rPr>
            <sz val="9"/>
            <color indexed="81"/>
            <rFont val="Tahoma"/>
            <family val="2"/>
          </rPr>
          <t xml:space="preserve"> 
</t>
        </r>
        <r>
          <rPr>
            <b/>
            <sz val="9"/>
            <color indexed="81"/>
            <rFont val="Tahoma"/>
            <family val="2"/>
          </rPr>
          <t>2.</t>
        </r>
        <r>
          <rPr>
            <sz val="9"/>
            <color indexed="81"/>
            <rFont val="Tahoma"/>
            <family val="2"/>
          </rPr>
          <t xml:space="preserve">verificar que el total de Activo sea igual a la suma del pasivo y patrimonio.
</t>
        </r>
        <r>
          <rPr>
            <sz val="9"/>
            <color indexed="81"/>
            <rFont val="Tahoma"/>
            <family val="2"/>
          </rPr>
          <t xml:space="preserve">
</t>
        </r>
      </text>
    </comment>
    <comment ref="J65" authorId="0" shapeId="0">
      <text>
        <r>
          <rPr>
            <b/>
            <sz val="9"/>
            <color indexed="81"/>
            <rFont val="Tahoma"/>
            <family val="2"/>
          </rPr>
          <t>ESF</t>
        </r>
        <r>
          <rPr>
            <sz val="9"/>
            <color indexed="81"/>
            <rFont val="Tahoma"/>
            <family val="2"/>
          </rPr>
          <t xml:space="preserve"> 
</t>
        </r>
        <r>
          <rPr>
            <b/>
            <sz val="9"/>
            <color indexed="81"/>
            <rFont val="Tahoma"/>
            <family val="2"/>
          </rPr>
          <t>2.</t>
        </r>
        <r>
          <rPr>
            <sz val="9"/>
            <color indexed="81"/>
            <rFont val="Tahoma"/>
            <family val="2"/>
          </rPr>
          <t xml:space="preserve">verificar que el total de Activo sea igual a la suma del pasivo y patrimonio.
</t>
        </r>
        <r>
          <rPr>
            <sz val="9"/>
            <color indexed="81"/>
            <rFont val="Tahoma"/>
            <family val="2"/>
          </rPr>
          <t xml:space="preserve">
</t>
        </r>
      </text>
    </comment>
  </commentList>
</comments>
</file>

<file path=xl/comments10.xml><?xml version="1.0" encoding="utf-8"?>
<comments xmlns="http://schemas.openxmlformats.org/spreadsheetml/2006/main">
  <authors>
    <author xml:space="preserve">Sergio Armando Bautista </author>
  </authors>
  <commentList>
    <comment ref="D48" authorId="0" shapeId="0">
      <text>
        <r>
          <rPr>
            <b/>
            <sz val="9"/>
            <color indexed="81"/>
            <rFont val="Tahoma"/>
            <family val="2"/>
          </rPr>
          <t>El total de este formato (R-48), debe corresponder con el total de todos los clasificadores de gasto (Cadmon, CTG, COG, etc)</t>
        </r>
      </text>
    </comment>
  </commentList>
</comments>
</file>

<file path=xl/comments11.xml><?xml version="1.0" encoding="utf-8"?>
<comments xmlns="http://schemas.openxmlformats.org/spreadsheetml/2006/main">
  <authors>
    <author xml:space="preserve">Sergio Armando Bautista </author>
  </authors>
  <commentList>
    <comment ref="B9" authorId="0" shapeId="0">
      <text>
        <r>
          <rPr>
            <b/>
            <sz val="9"/>
            <color indexed="81"/>
            <rFont val="Tahoma"/>
            <family val="2"/>
          </rPr>
          <t>Este formato solo aplica para los entes que tengan deuda pública
En el caso de no tener deuda, poner la leyenda NO APLICA</t>
        </r>
        <r>
          <rPr>
            <sz val="9"/>
            <color indexed="81"/>
            <rFont val="Tahoma"/>
            <family val="2"/>
          </rPr>
          <t xml:space="preserve">
</t>
        </r>
      </text>
    </comment>
  </commentList>
</comments>
</file>

<file path=xl/comments12.xml><?xml version="1.0" encoding="utf-8"?>
<comments xmlns="http://schemas.openxmlformats.org/spreadsheetml/2006/main">
  <authors>
    <author xml:space="preserve">Sergio Armando Bautista </author>
  </authors>
  <commentList>
    <comment ref="A7" authorId="0" shapeId="0">
      <text>
        <r>
          <rPr>
            <b/>
            <sz val="9"/>
            <color indexed="81"/>
            <rFont val="Tahoma"/>
            <family val="2"/>
          </rPr>
          <t>Este formato solo aplica para los entes que tengan deuda pública
En el caso de no tener deuda, poner la leyenda NO APLICA</t>
        </r>
      </text>
    </comment>
  </commentList>
</comments>
</file>

<file path=xl/comments13.xml><?xml version="1.0" encoding="utf-8"?>
<comments xmlns="http://schemas.openxmlformats.org/spreadsheetml/2006/main">
  <authors>
    <author xml:space="preserve">Sergio Armando Bautista </author>
  </authors>
  <commentList>
    <comment ref="E11" authorId="0" shapeId="0">
      <text>
        <r>
          <rPr>
            <b/>
            <sz val="9"/>
            <color indexed="81"/>
            <rFont val="Tahoma"/>
            <family val="2"/>
          </rPr>
          <t>Verificar que los totales de ingresos y gastos correspondan a los totales de los formatos EAI y Cadmon</t>
        </r>
        <r>
          <rPr>
            <sz val="9"/>
            <color indexed="81"/>
            <rFont val="Tahoma"/>
            <family val="2"/>
          </rPr>
          <t xml:space="preserve">
</t>
        </r>
      </text>
    </comment>
  </commentList>
</comments>
</file>

<file path=xl/comments14.xml><?xml version="1.0" encoding="utf-8"?>
<comments xmlns="http://schemas.openxmlformats.org/spreadsheetml/2006/main">
  <authors>
    <author xml:space="preserve">Sergio Armando Bautista </author>
  </authors>
  <commentList>
    <comment ref="J41" authorId="0" shapeId="0">
      <text>
        <r>
          <rPr>
            <b/>
            <sz val="9"/>
            <color indexed="81"/>
            <rFont val="Tahoma"/>
            <family val="2"/>
          </rPr>
          <t>Debe de apegarse al clasificador emitido por CONAC ubicando la letra que le corresponda y el concepto descrito en este formato
El total de este formato (R-41), debe corresponder con el total de todos los clasificadores de gasto (Cadmon, CTG, COG, etc)</t>
        </r>
        <r>
          <rPr>
            <sz val="9"/>
            <color indexed="81"/>
            <rFont val="Tahoma"/>
            <family val="2"/>
          </rPr>
          <t xml:space="preserve">
</t>
        </r>
      </text>
    </comment>
  </commentList>
</comments>
</file>

<file path=xl/comments15.xml><?xml version="1.0" encoding="utf-8"?>
<comments xmlns="http://schemas.openxmlformats.org/spreadsheetml/2006/main">
  <authors>
    <author xml:space="preserve">Sergio Armando Bautista </author>
  </authors>
  <commentList>
    <comment ref="D43" authorId="0" shapeId="0">
      <text>
        <r>
          <rPr>
            <b/>
            <sz val="9"/>
            <color indexed="81"/>
            <rFont val="Tahoma"/>
            <family val="2"/>
          </rPr>
          <t>EL total de la relación de bienes Inmuebles, debe corresponder con el total del mismo concepto del ESF</t>
        </r>
      </text>
    </comment>
  </commentList>
</comments>
</file>

<file path=xl/comments16.xml><?xml version="1.0" encoding="utf-8"?>
<comments xmlns="http://schemas.openxmlformats.org/spreadsheetml/2006/main">
  <authors>
    <author xml:space="preserve">Sergio Armando Bautista </author>
  </authors>
  <commentList>
    <comment ref="D7" authorId="0" shapeId="0">
      <text>
        <r>
          <rPr>
            <b/>
            <sz val="9"/>
            <color indexed="81"/>
            <rFont val="Tahoma"/>
            <family val="2"/>
          </rPr>
          <t>En este formato se relacionan cuentas bancarias donde se ejerce recurso federal, en caso de no tener debera colocar la leyenda NO APLICA</t>
        </r>
      </text>
    </comment>
  </commentList>
</comments>
</file>

<file path=xl/comments2.xml><?xml version="1.0" encoding="utf-8"?>
<comments xmlns="http://schemas.openxmlformats.org/spreadsheetml/2006/main">
  <authors>
    <author xml:space="preserve">Sergio Armando Bautista </author>
  </authors>
  <commentList>
    <comment ref="G23" authorId="0" shapeId="0">
      <text>
        <r>
          <rPr>
            <sz val="9"/>
            <color indexed="81"/>
            <rFont val="Tahoma"/>
            <family val="2"/>
          </rPr>
          <t xml:space="preserve">Todos los saldos sombreados en </t>
        </r>
        <r>
          <rPr>
            <b/>
            <sz val="9"/>
            <color indexed="81"/>
            <rFont val="Tahoma"/>
            <family val="2"/>
          </rPr>
          <t>EAA</t>
        </r>
        <r>
          <rPr>
            <sz val="9"/>
            <color indexed="81"/>
            <rFont val="Tahoma"/>
            <family val="2"/>
          </rPr>
          <t xml:space="preserve"> debe ser igual a los saldos del Activo en el </t>
        </r>
        <r>
          <rPr>
            <b/>
            <sz val="9"/>
            <color indexed="81"/>
            <rFont val="Tahoma"/>
            <family val="2"/>
          </rPr>
          <t>ESF</t>
        </r>
        <r>
          <rPr>
            <sz val="9"/>
            <color indexed="81"/>
            <rFont val="Tahoma"/>
            <family val="2"/>
          </rPr>
          <t xml:space="preserve">
</t>
        </r>
      </text>
    </comment>
  </commentList>
</comments>
</file>

<file path=xl/comments3.xml><?xml version="1.0" encoding="utf-8"?>
<comments xmlns="http://schemas.openxmlformats.org/spreadsheetml/2006/main">
  <authors>
    <author xml:space="preserve">Sergio Armando Bautista </author>
  </authors>
  <commentList>
    <comment ref="I46" authorId="0" shapeId="0">
      <text>
        <r>
          <rPr>
            <b/>
            <sz val="9"/>
            <color indexed="81"/>
            <rFont val="Tahoma"/>
            <family val="2"/>
          </rPr>
          <t>EADP</t>
        </r>
        <r>
          <rPr>
            <sz val="9"/>
            <color indexed="81"/>
            <rFont val="Tahoma"/>
            <family val="2"/>
          </rPr>
          <t xml:space="preserve">
El </t>
        </r>
        <r>
          <rPr>
            <b/>
            <sz val="9"/>
            <color indexed="81"/>
            <rFont val="Tahoma"/>
            <family val="2"/>
          </rPr>
          <t xml:space="preserve">total Deuda y Otros Pasivos </t>
        </r>
        <r>
          <rPr>
            <sz val="9"/>
            <color indexed="81"/>
            <rFont val="Tahoma"/>
            <family val="2"/>
          </rPr>
          <t xml:space="preserve">debe corresponder con el </t>
        </r>
        <r>
          <rPr>
            <b/>
            <sz val="9"/>
            <color indexed="81"/>
            <rFont val="Tahoma"/>
            <family val="2"/>
          </rPr>
          <t>total</t>
        </r>
        <r>
          <rPr>
            <sz val="9"/>
            <color indexed="81"/>
            <rFont val="Tahoma"/>
            <family val="2"/>
          </rPr>
          <t xml:space="preserve"> del </t>
        </r>
        <r>
          <rPr>
            <b/>
            <sz val="9"/>
            <color indexed="81"/>
            <rFont val="Tahoma"/>
            <family val="2"/>
          </rPr>
          <t>Pasivo</t>
        </r>
        <r>
          <rPr>
            <sz val="9"/>
            <color indexed="81"/>
            <rFont val="Tahoma"/>
            <family val="2"/>
          </rPr>
          <t xml:space="preserve"> en el </t>
        </r>
        <r>
          <rPr>
            <b/>
            <sz val="9"/>
            <color indexed="81"/>
            <rFont val="Tahoma"/>
            <family val="2"/>
          </rPr>
          <t>ESF</t>
        </r>
        <r>
          <rPr>
            <sz val="9"/>
            <color indexed="81"/>
            <rFont val="Tahoma"/>
            <family val="2"/>
          </rPr>
          <t xml:space="preserve">
</t>
        </r>
      </text>
    </comment>
  </commentList>
</comments>
</file>

<file path=xl/comments4.xml><?xml version="1.0" encoding="utf-8"?>
<comments xmlns="http://schemas.openxmlformats.org/spreadsheetml/2006/main">
  <authors>
    <author xml:space="preserve">Sergio Armando Bautista </author>
  </authors>
  <commentList>
    <comment ref="H27" authorId="0" shapeId="0">
      <text>
        <r>
          <rPr>
            <sz val="9"/>
            <color indexed="81"/>
            <rFont val="Tahoma"/>
            <family val="2"/>
          </rPr>
          <t xml:space="preserve">Verificar que la celda </t>
        </r>
        <r>
          <rPr>
            <b/>
            <sz val="9"/>
            <color indexed="81"/>
            <rFont val="Tahoma"/>
            <family val="2"/>
          </rPr>
          <t>H27</t>
        </r>
        <r>
          <rPr>
            <sz val="9"/>
            <color indexed="81"/>
            <rFont val="Tahoma"/>
            <family val="2"/>
          </rPr>
          <t>, sea igual que el total Hacienda pública/patrimonio del ejercicio anterior en ESF</t>
        </r>
      </text>
    </comment>
    <comment ref="D40" authorId="0" shapeId="0">
      <text>
        <r>
          <rPr>
            <sz val="9"/>
            <color indexed="81"/>
            <rFont val="Tahoma"/>
            <family val="2"/>
          </rPr>
          <t xml:space="preserve">Verificar que la </t>
        </r>
        <r>
          <rPr>
            <b/>
            <sz val="9"/>
            <color indexed="81"/>
            <rFont val="Tahoma"/>
            <family val="2"/>
          </rPr>
          <t>columna D</t>
        </r>
        <r>
          <rPr>
            <sz val="9"/>
            <color indexed="81"/>
            <rFont val="Tahoma"/>
            <family val="2"/>
          </rPr>
          <t xml:space="preserve"> (patrimonio contribuido), sea</t>
        </r>
        <r>
          <rPr>
            <b/>
            <sz val="9"/>
            <color indexed="81"/>
            <rFont val="Tahoma"/>
            <family val="2"/>
          </rPr>
          <t xml:space="preserve"> igual</t>
        </r>
        <r>
          <rPr>
            <sz val="9"/>
            <color indexed="81"/>
            <rFont val="Tahoma"/>
            <family val="2"/>
          </rPr>
          <t xml:space="preserve"> que el total del patrimonio contribuido en el</t>
        </r>
        <r>
          <rPr>
            <b/>
            <sz val="9"/>
            <color indexed="81"/>
            <rFont val="Tahoma"/>
            <family val="2"/>
          </rPr>
          <t xml:space="preserve"> ESF (celdas I44 y J44)</t>
        </r>
      </text>
    </comment>
    <comment ref="F40" authorId="0" shapeId="0">
      <text>
        <r>
          <rPr>
            <sz val="9"/>
            <color indexed="81"/>
            <rFont val="Tahoma"/>
            <family val="2"/>
          </rPr>
          <t xml:space="preserve">Verificar que las </t>
        </r>
        <r>
          <rPr>
            <b/>
            <sz val="9"/>
            <color indexed="81"/>
            <rFont val="Tahoma"/>
            <family val="2"/>
          </rPr>
          <t xml:space="preserve">columnas E,F y G </t>
        </r>
        <r>
          <rPr>
            <sz val="9"/>
            <color indexed="81"/>
            <rFont val="Tahoma"/>
            <family val="2"/>
          </rPr>
          <t>(patrimonio generado), sea igual que el importe de patrimonio generado</t>
        </r>
        <r>
          <rPr>
            <b/>
            <sz val="9"/>
            <color indexed="81"/>
            <rFont val="Tahoma"/>
            <family val="2"/>
          </rPr>
          <t xml:space="preserve"> (I50 Y J50)</t>
        </r>
        <r>
          <rPr>
            <sz val="9"/>
            <color indexed="81"/>
            <rFont val="Tahoma"/>
            <family val="2"/>
          </rPr>
          <t xml:space="preserve"> en el </t>
        </r>
        <r>
          <rPr>
            <b/>
            <sz val="9"/>
            <color indexed="81"/>
            <rFont val="Tahoma"/>
            <family val="2"/>
          </rPr>
          <t>ESF</t>
        </r>
        <r>
          <rPr>
            <sz val="9"/>
            <color indexed="81"/>
            <rFont val="Tahoma"/>
            <family val="2"/>
          </rPr>
          <t xml:space="preserve">
</t>
        </r>
      </text>
    </comment>
    <comment ref="H40" authorId="0" shapeId="0">
      <text>
        <r>
          <rPr>
            <sz val="9"/>
            <color indexed="81"/>
            <rFont val="Tahoma"/>
            <family val="2"/>
          </rPr>
          <t>Verificar que la celda</t>
        </r>
        <r>
          <rPr>
            <b/>
            <sz val="9"/>
            <color indexed="81"/>
            <rFont val="Tahoma"/>
            <family val="2"/>
          </rPr>
          <t xml:space="preserve"> H40</t>
        </r>
        <r>
          <rPr>
            <sz val="9"/>
            <color indexed="81"/>
            <rFont val="Tahoma"/>
            <family val="2"/>
          </rPr>
          <t>, sea igual que el total Hacienda pública/patrimonio del ejercicio actual en ESF</t>
        </r>
      </text>
    </comment>
  </commentList>
</comments>
</file>

<file path=xl/comments5.xml><?xml version="1.0" encoding="utf-8"?>
<comments xmlns="http://schemas.openxmlformats.org/spreadsheetml/2006/main">
  <authors>
    <author xml:space="preserve">Sergio Armando Bautista </author>
  </authors>
  <commentList>
    <comment ref="O48" authorId="0" shapeId="0">
      <text>
        <r>
          <rPr>
            <sz val="9"/>
            <color indexed="81"/>
            <rFont val="Tahoma"/>
            <family val="2"/>
          </rPr>
          <t>Verificar que el efectivo al inicio y final del ejercicio</t>
        </r>
        <r>
          <rPr>
            <b/>
            <sz val="9"/>
            <color indexed="81"/>
            <rFont val="Tahoma"/>
            <family val="2"/>
          </rPr>
          <t xml:space="preserve"> (renglón 47y 48 columnas O y P)</t>
        </r>
        <r>
          <rPr>
            <sz val="9"/>
            <color indexed="81"/>
            <rFont val="Tahoma"/>
            <family val="2"/>
          </rPr>
          <t xml:space="preserve"> sea</t>
        </r>
        <r>
          <rPr>
            <b/>
            <sz val="9"/>
            <color indexed="81"/>
            <rFont val="Tahoma"/>
            <family val="2"/>
          </rPr>
          <t xml:space="preserve"> igual </t>
        </r>
        <r>
          <rPr>
            <sz val="9"/>
            <color indexed="81"/>
            <rFont val="Tahoma"/>
            <family val="2"/>
          </rPr>
          <t xml:space="preserve">que el renglón </t>
        </r>
        <r>
          <rPr>
            <b/>
            <sz val="9"/>
            <color indexed="81"/>
            <rFont val="Tahoma"/>
            <family val="2"/>
          </rPr>
          <t>18 columna D y Edel ESF</t>
        </r>
        <r>
          <rPr>
            <sz val="9"/>
            <color indexed="81"/>
            <rFont val="Tahoma"/>
            <family val="2"/>
          </rPr>
          <t xml:space="preserve">
</t>
        </r>
      </text>
    </comment>
  </commentList>
</comments>
</file>

<file path=xl/comments6.xml><?xml version="1.0" encoding="utf-8"?>
<comments xmlns="http://schemas.openxmlformats.org/spreadsheetml/2006/main">
  <authors>
    <author xml:space="preserve">Sergio Armando Bautista </author>
  </authors>
  <commentList>
    <comment ref="J26" authorId="0" shapeId="0">
      <text>
        <r>
          <rPr>
            <b/>
            <sz val="9"/>
            <color indexed="81"/>
            <rFont val="Tahoma"/>
            <family val="2"/>
          </rPr>
          <t>1.</t>
        </r>
        <r>
          <rPr>
            <sz val="9"/>
            <color indexed="81"/>
            <rFont val="Tahoma"/>
            <family val="2"/>
          </rPr>
          <t>Los totales de los dos recuadros (Rubro del ingreso y Fuente de financiamiento), deben de coincidir</t>
        </r>
        <r>
          <rPr>
            <b/>
            <sz val="9"/>
            <color indexed="81"/>
            <rFont val="Tahoma"/>
            <family val="2"/>
          </rPr>
          <t xml:space="preserve">
</t>
        </r>
      </text>
    </comment>
    <comment ref="H54" authorId="0" shapeId="0">
      <text>
        <r>
          <rPr>
            <b/>
            <sz val="9"/>
            <color indexed="81"/>
            <rFont val="Tahoma"/>
            <family val="2"/>
          </rPr>
          <t>2.</t>
        </r>
        <r>
          <rPr>
            <sz val="9"/>
            <color indexed="81"/>
            <rFont val="Tahoma"/>
            <family val="2"/>
          </rPr>
          <t xml:space="preserve">El importe de la </t>
        </r>
        <r>
          <rPr>
            <b/>
            <sz val="9"/>
            <color indexed="81"/>
            <rFont val="Tahoma"/>
            <family val="2"/>
          </rPr>
          <t>columna del devengado</t>
        </r>
        <r>
          <rPr>
            <sz val="9"/>
            <color indexed="81"/>
            <rFont val="Tahoma"/>
            <family val="2"/>
          </rPr>
          <t>, debe de</t>
        </r>
        <r>
          <rPr>
            <b/>
            <sz val="9"/>
            <color indexed="81"/>
            <rFont val="Tahoma"/>
            <family val="2"/>
          </rPr>
          <t xml:space="preserve"> coincidir</t>
        </r>
        <r>
          <rPr>
            <sz val="9"/>
            <color indexed="81"/>
            <rFont val="Tahoma"/>
            <family val="2"/>
          </rPr>
          <t xml:space="preserve"> con el ingreso </t>
        </r>
        <r>
          <rPr>
            <b/>
            <sz val="9"/>
            <color indexed="81"/>
            <rFont val="Tahoma"/>
            <family val="2"/>
          </rPr>
          <t>(R 33)</t>
        </r>
        <r>
          <rPr>
            <sz val="9"/>
            <color indexed="81"/>
            <rFont val="Tahoma"/>
            <family val="2"/>
          </rPr>
          <t xml:space="preserve"> en el </t>
        </r>
        <r>
          <rPr>
            <b/>
            <sz val="9"/>
            <color indexed="81"/>
            <rFont val="Tahoma"/>
            <family val="2"/>
          </rPr>
          <t>EA</t>
        </r>
        <r>
          <rPr>
            <sz val="9"/>
            <color indexed="81"/>
            <rFont val="Tahoma"/>
            <family val="2"/>
          </rPr>
          <t xml:space="preserve"> restando los otros ingresos y beneficios varios (R 31)
</t>
        </r>
      </text>
    </comment>
  </commentList>
</comments>
</file>

<file path=xl/comments7.xml><?xml version="1.0" encoding="utf-8"?>
<comments xmlns="http://schemas.openxmlformats.org/spreadsheetml/2006/main">
  <authors>
    <author xml:space="preserve">Sergio Armando Bautista </author>
  </authors>
  <commentList>
    <comment ref="C12" authorId="0" shapeId="0">
      <text>
        <r>
          <rPr>
            <b/>
            <sz val="9"/>
            <color indexed="81"/>
            <rFont val="Tahoma"/>
            <family val="2"/>
          </rPr>
          <t>Cadmon
En este clasificador de Gasto, se tiene que mostrar las unidades administrativas del ente (organigrama), en el caso de no tener tal clasificación, se muestra una sola con el nombre del ente</t>
        </r>
        <r>
          <rPr>
            <sz val="9"/>
            <color indexed="81"/>
            <rFont val="Tahoma"/>
            <family val="2"/>
          </rPr>
          <t xml:space="preserve">
</t>
        </r>
      </text>
    </comment>
  </commentList>
</comments>
</file>

<file path=xl/comments8.xml><?xml version="1.0" encoding="utf-8"?>
<comments xmlns="http://schemas.openxmlformats.org/spreadsheetml/2006/main">
  <authors>
    <author xml:space="preserve">Sergio Armando Bautista </author>
  </authors>
  <commentList>
    <comment ref="G12" authorId="0" shapeId="0">
      <text>
        <r>
          <rPr>
            <b/>
            <sz val="9"/>
            <color indexed="81"/>
            <rFont val="Tahoma"/>
            <family val="2"/>
          </rPr>
          <t>El importe de devengado de gasto corriente, debe de coincidir con el Total de gasto del EA, restando el importe de otros gastos y beneficios varios</t>
        </r>
        <r>
          <rPr>
            <sz val="9"/>
            <color indexed="81"/>
            <rFont val="Tahoma"/>
            <family val="2"/>
          </rPr>
          <t xml:space="preserve">
</t>
        </r>
      </text>
    </comment>
    <comment ref="G21" authorId="0" shapeId="0">
      <text>
        <r>
          <rPr>
            <b/>
            <sz val="9"/>
            <color indexed="81"/>
            <rFont val="Tahoma"/>
            <family val="2"/>
          </rPr>
          <t xml:space="preserve">El Total del Gasto (renglon 18, columnas D-I), deben de coincidir con los totales del formato Cadmón
</t>
        </r>
        <r>
          <rPr>
            <sz val="9"/>
            <color indexed="81"/>
            <rFont val="Tahoma"/>
            <family val="2"/>
          </rPr>
          <t xml:space="preserve">
</t>
        </r>
      </text>
    </comment>
  </commentList>
</comments>
</file>

<file path=xl/comments9.xml><?xml version="1.0" encoding="utf-8"?>
<comments xmlns="http://schemas.openxmlformats.org/spreadsheetml/2006/main">
  <authors>
    <author xml:space="preserve">Sergio Armando Bautista </author>
  </authors>
  <commentList>
    <comment ref="I48" authorId="0" shapeId="0">
      <text>
        <r>
          <rPr>
            <b/>
            <sz val="9"/>
            <color indexed="81"/>
            <rFont val="Tahoma"/>
            <family val="2"/>
          </rPr>
          <t>Los totales de bienes Muebles, Inmuebles e Intangibles e inversión pública en el COG, debe de coincidir con el total de CTG gastos de capital.</t>
        </r>
      </text>
    </comment>
    <comment ref="I82" authorId="0" shapeId="0">
      <text>
        <r>
          <rPr>
            <b/>
            <sz val="9"/>
            <color indexed="81"/>
            <rFont val="Tahoma"/>
            <family val="2"/>
          </rPr>
          <t xml:space="preserve">Los importes Totales, deben de coincidir con los totales del formato Cadmón
</t>
        </r>
      </text>
    </comment>
  </commentList>
</comments>
</file>

<file path=xl/sharedStrings.xml><?xml version="1.0" encoding="utf-8"?>
<sst xmlns="http://schemas.openxmlformats.org/spreadsheetml/2006/main" count="1073" uniqueCount="498">
  <si>
    <t>Estado de Situación Financiera</t>
  </si>
  <si>
    <t>(Pesos)</t>
  </si>
  <si>
    <t>Sector:</t>
  </si>
  <si>
    <t>Fecha:</t>
  </si>
  <si>
    <t>Ente Público:</t>
  </si>
  <si>
    <t>Año</t>
  </si>
  <si>
    <t xml:space="preserve"> ACTIVO </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</si>
  <si>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</si>
  <si>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</si>
  <si>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</si>
  <si>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</si>
  <si>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</si>
  <si>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</si>
  <si>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</si>
  <si>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</si>
  <si>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</si>
  <si>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 xml:space="preserve">Inventarios </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</si>
  <si>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</si>
  <si>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</si>
  <si>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</si>
  <si>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</si>
  <si>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</si>
  <si>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</si>
  <si>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</si>
  <si>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</si>
  <si>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</si>
  <si>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</si>
  <si>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</si>
  <si>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Pasivo No Circulante</t>
  </si>
  <si>
    <t>Inversiones Financieras a Largo Plazo</t>
  </si>
  <si>
    <t>Cuentas por Pagar a Largo Plazo</t>
  </si>
  <si>
    <t>Derechos a Recibir Efectivo o Equivalentes a Largo Plazo</t>
  </si>
  <si>
    <t>Documentos por Pagar a Largo Plazo</t>
  </si>
  <si>
    <t>Bienes Inmuebles, Infraestructura y Construcciones en Proceso</t>
  </si>
  <si>
    <t>Deuda Pública a Largo Plazo</t>
  </si>
  <si>
    <t>Bienes Muebles</t>
  </si>
  <si>
    <t>Pasivos Diferidos a Largo Plazo</t>
  </si>
  <si>
    <t>Activos Intangibles</t>
  </si>
  <si>
    <t>Fondos y Bienes de Terceros en Garantía y/o en Administración a Largo Plazo</t>
  </si>
  <si>
    <t>Depreciación, Deterioro y Amortización Acumulada de Bienes</t>
  </si>
  <si>
    <t>Provisiones a Largo Plazo</t>
  </si>
  <si>
    <t>Activos Diferidos</t>
  </si>
  <si>
    <t>Estimación por Pérdida o Deterioro de Activos no Circulantes</t>
  </si>
  <si>
    <t>Total de Pasivos No Circulantes</t>
  </si>
  <si>
    <t>Otros Activos no Circulantes</t>
  </si>
  <si>
    <t>TOTAL DEL  PASIVO</t>
  </si>
  <si>
    <t>Total de  Activos  No Circulantes</t>
  </si>
  <si>
    <t>HACIENDA PÚBLICA/ PATRIMONIO</t>
  </si>
  <si>
    <t>TOTAL DEL  ACTIVO</t>
  </si>
  <si>
    <t>Hacienda Pública/Patrimonio Contribuido</t>
  </si>
  <si>
    <t>Aportaciones</t>
  </si>
  <si>
    <t>Donaciones de Capital</t>
  </si>
  <si>
    <t>Actualización de la Hacienda Pública / Patrimonio</t>
  </si>
  <si>
    <t>Hacienda Pública/Patrimonio Generado</t>
  </si>
  <si>
    <t>Resultados del Ejercicio (Ahorro / Desahorro)</t>
  </si>
  <si>
    <t>Resultados de Ejercicios Anteriores</t>
  </si>
  <si>
    <t>Revalúos</t>
  </si>
  <si>
    <t>Reservas</t>
  </si>
  <si>
    <t>Rectificaciones de Resultados de Ejercicios Anteriores</t>
  </si>
  <si>
    <t>Exceso o Insuficiencia en la Actualización de la Hacienda Publica/Patrimonio</t>
  </si>
  <si>
    <t>Resultado por Posición Monetaria</t>
  </si>
  <si>
    <t>Resultado por Tenencia de Activos no Monetarios</t>
  </si>
  <si>
    <t>Total Hacienda Pública/ Patrimonio</t>
  </si>
  <si>
    <t>TOTAL DEL  PASIVO Y HACIENDA PÚBLICA / PATRIMONIO</t>
  </si>
  <si>
    <t>Nombre:</t>
  </si>
  <si>
    <t>Cargo:</t>
  </si>
  <si>
    <t>Estado de Cambios en la Situación Financiera</t>
  </si>
  <si>
    <t>Origen</t>
  </si>
  <si>
    <t>Aplicación</t>
  </si>
  <si>
    <t>Activo</t>
  </si>
  <si>
    <t>Pasivo</t>
  </si>
  <si>
    <t>EF</t>
  </si>
  <si>
    <t>ECSF</t>
  </si>
  <si>
    <t>Edo. Financiero</t>
  </si>
  <si>
    <t>Autorizó</t>
  </si>
  <si>
    <t>Elaboró</t>
  </si>
  <si>
    <t>Concepto</t>
  </si>
  <si>
    <t>CONCEPTO</t>
  </si>
  <si>
    <t>Bajo protesta de decir verdad declaramos que los Estados Financieros y sus Notas son razonablemente correctos y responsabilidad del emisor</t>
  </si>
  <si>
    <t>Exceso o Insuficiencia en la Actualización de la Hacienda Pública/Patrimonio</t>
  </si>
  <si>
    <t>Estado de Actividades</t>
  </si>
  <si>
    <t>INGRESOS Y OTROS BENEFICIOS</t>
  </si>
  <si>
    <t>GASTOS Y OTRAS PÉRDIDAS</t>
  </si>
  <si>
    <t>Ingresos de la Gestión</t>
  </si>
  <si>
    <t>Gastos de  Funcionamiento</t>
  </si>
  <si>
    <t>Impuestos</t>
  </si>
  <si>
    <t xml:space="preserve">Servicios Personales  </t>
  </si>
  <si>
    <t xml:space="preserve">Cuotas y Aportaciones de Seguridad Social </t>
  </si>
  <si>
    <t>Materiales y Suministros</t>
  </si>
  <si>
    <t>Contribuciones de Mejoras</t>
  </si>
  <si>
    <t>Servicios Generales</t>
  </si>
  <si>
    <t>Derechos</t>
  </si>
  <si>
    <t>Productos de Tipo Corriente</t>
  </si>
  <si>
    <t>Aprovechamientos de Tipo Corriente</t>
  </si>
  <si>
    <t>Transferencias Internas y Asignaciones al Sector Público</t>
  </si>
  <si>
    <t>Ingresos por Venta de Bienes y Servicios</t>
  </si>
  <si>
    <t>Transferencias al Resto del Sector Público</t>
  </si>
  <si>
    <t>Ingresos no Comprendidos en las Fracciones de la Ley de Ingresos Causados en Ejercicios Fiscales Anteriores Pendientes de Liquidación o Pago</t>
  </si>
  <si>
    <t>Subsidios y Subvenciones</t>
  </si>
  <si>
    <t>Ayudas Sociales</t>
  </si>
  <si>
    <t>Participaciones, Aportaciones, Transferencias, Asignaciones, Subsidios y Otras Ayudas</t>
  </si>
  <si>
    <t>Pensiones y Jubilaciones</t>
  </si>
  <si>
    <t>Participaciones y Aportaciones</t>
  </si>
  <si>
    <t>Transferencias a Fideicomisos, Mandatos y Contratos Análogos</t>
  </si>
  <si>
    <t>Transferencias a la Seguridad Social</t>
  </si>
  <si>
    <t>Donativos</t>
  </si>
  <si>
    <t>Otros Ingresos y Beneficios</t>
  </si>
  <si>
    <t>Transferencias al Exterior</t>
  </si>
  <si>
    <t xml:space="preserve">Ingresos Financieros  </t>
  </si>
  <si>
    <t>Incremento por Variación de Inventarios</t>
  </si>
  <si>
    <t>Disminución del Exceso de Estimaciones por Pérdida o Deterioro u Obsolescencia</t>
  </si>
  <si>
    <t>Participaciones</t>
  </si>
  <si>
    <t>Disminución del Exceso de Provisiones</t>
  </si>
  <si>
    <t>Otros Ingresos y Beneficios Varios</t>
  </si>
  <si>
    <t>Convenios</t>
  </si>
  <si>
    <t>Total de Ingresos y Otros Beneficios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</si>
  <si>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</si>
  <si>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</si>
  <si>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</si>
  <si>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</si>
  <si>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</si>
  <si>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</si>
  <si>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</si>
  <si>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</si>
  <si>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</si>
  <si>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</si>
  <si>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Provisiones</t>
  </si>
  <si>
    <t>Otros Gastos</t>
  </si>
  <si>
    <t>Inversión Pública</t>
  </si>
  <si>
    <t xml:space="preserve">Inversión Pública no Capitalizable </t>
  </si>
  <si>
    <t>Total de Gastos y Otras Pérdidas</t>
  </si>
  <si>
    <t>Resultados del Ejercicio  (Ahorro/Desahorro)</t>
  </si>
  <si>
    <t>Estado de Variación en la Hacienda Pública</t>
  </si>
  <si>
    <t>(pesos)</t>
  </si>
  <si>
    <t xml:space="preserve"> </t>
  </si>
  <si>
    <t>Hacienda Pública/Patrimonio Generado de Ejercicios Anteriores</t>
  </si>
  <si>
    <t>Hacienda Pública/Patrimonio Generado del Ejercicio</t>
  </si>
  <si>
    <t>Ajustes por Cambios de Valor</t>
  </si>
  <si>
    <t>TOTAL</t>
  </si>
  <si>
    <t xml:space="preserve">Patrimonio Neto Inicial Ajustado del Ejercicio </t>
  </si>
  <si>
    <t xml:space="preserve">Aportaciones </t>
  </si>
  <si>
    <t>Actualización de la Hacienda Pública/Patrimonio</t>
  </si>
  <si>
    <t>Variaciones de la Hacienda Pública/Patrimonio Neto del Ejercicio</t>
  </si>
  <si>
    <t>Resultados del Ejercicio (Ahorro/Desahorro)</t>
  </si>
  <si>
    <t xml:space="preserve">Revalúos  </t>
  </si>
  <si>
    <t>Estado Analítico del Activo</t>
  </si>
  <si>
    <t>Saldo Inicial</t>
  </si>
  <si>
    <t>Cargos del Periodo</t>
  </si>
  <si>
    <t>Abonos del Periodo</t>
  </si>
  <si>
    <t>Saldo Final</t>
  </si>
  <si>
    <t>Variación del Periodo</t>
  </si>
  <si>
    <t>4 =(1+2-3)</t>
  </si>
  <si>
    <t>(4-1)</t>
  </si>
  <si>
    <t xml:space="preserve">Bienes Muebles </t>
  </si>
  <si>
    <t>Estado Analítico de la Deuda y Otros Pasivos</t>
  </si>
  <si>
    <t>Denominación de las Deudas</t>
  </si>
  <si>
    <t xml:space="preserve">Moneda de Contratación  </t>
  </si>
  <si>
    <t>Institución o País Acreedor</t>
  </si>
  <si>
    <t>Saldo Inicial del Periodo</t>
  </si>
  <si>
    <t>Saldo Final del Periodo</t>
  </si>
  <si>
    <t>DEUDA PÚBLICA</t>
  </si>
  <si>
    <t xml:space="preserve">Corto Plazo               </t>
  </si>
  <si>
    <t>Deuda Interna</t>
  </si>
  <si>
    <t>Instituciones de Crédito</t>
  </si>
  <si>
    <t>Títulos y Valores</t>
  </si>
  <si>
    <t>Arrendamientos Financieros</t>
  </si>
  <si>
    <t>Deuda Externa</t>
  </si>
  <si>
    <t>Organismos Financieros Internacionales</t>
  </si>
  <si>
    <t>Deuda Bilateral</t>
  </si>
  <si>
    <t xml:space="preserve">              Subtotal a Corto Plazo</t>
  </si>
  <si>
    <t xml:space="preserve">Largo Plazo           </t>
  </si>
  <si>
    <t xml:space="preserve">                Subtotal a Largo Plazo</t>
  </si>
  <si>
    <t>Otros Pasivos</t>
  </si>
  <si>
    <t xml:space="preserve">                Total Deuda y Otros Pasivos</t>
  </si>
  <si>
    <t>Estado de Flujos de Efectivo</t>
  </si>
  <si>
    <t>Flujos de Efectivo de las Actividades de Gestión</t>
  </si>
  <si>
    <t xml:space="preserve">Flujos de Efectivo de las Actividades de Inversión </t>
  </si>
  <si>
    <t>Contribuciones de mejoras</t>
  </si>
  <si>
    <t>Flujos Netos de Efectivo por Actividades de Inversión</t>
  </si>
  <si>
    <t>Flujo de Efectivo de las Actividades de Financiamiento</t>
  </si>
  <si>
    <t>Servicios Personales</t>
  </si>
  <si>
    <t>Endeudamiento Neto</t>
  </si>
  <si>
    <t xml:space="preserve">   Interno</t>
  </si>
  <si>
    <t>Transferencias al resto del Sector Público</t>
  </si>
  <si>
    <t xml:space="preserve">   Externo</t>
  </si>
  <si>
    <t xml:space="preserve">Subsidios y Subvenciones </t>
  </si>
  <si>
    <t>Servicios de la Deuda</t>
  </si>
  <si>
    <t xml:space="preserve">Participaciones </t>
  </si>
  <si>
    <t>Flujos netos de Efectivo por Actividades de Financiamiento</t>
  </si>
  <si>
    <t>Flujos Netos de Efectivo por Actividades de Operación</t>
  </si>
  <si>
    <t xml:space="preserve">Incremento/Disminución Neta en el Efectivo y Equivalentes al Efectivo </t>
  </si>
  <si>
    <t>Total del  Pasivo</t>
  </si>
  <si>
    <t>Total del Activo</t>
  </si>
  <si>
    <t>Total del  Pasivo y Hacienda Pública / Patrimonio</t>
  </si>
  <si>
    <t>Transferencia, Asignaciones, Subsidios y Otras ayudas</t>
  </si>
  <si>
    <t>Transferencia, Asignaciones, Subsidios y Otras Ayudas</t>
  </si>
  <si>
    <t>Aumento por Insuficiencia de Estimaciones por Pérdida o Deterioro y Obsolescencia</t>
  </si>
  <si>
    <t>Cuotas y Aportaciones de Seguridad Social</t>
  </si>
  <si>
    <t>Transferencias, Asignaciones y Subsidios y Otras Ayudas</t>
  </si>
  <si>
    <t>Otros Orígenes de Operación</t>
  </si>
  <si>
    <t>Otras Aplicaciones de Operación</t>
  </si>
  <si>
    <t xml:space="preserve">Otros Orígenes de Inversión </t>
  </si>
  <si>
    <t>Otras Aplicaciones de Inversión</t>
  </si>
  <si>
    <t>Estado Analítico de Ingresos</t>
  </si>
  <si>
    <t>Rubro de Ingresos</t>
  </si>
  <si>
    <t>Ingreso</t>
  </si>
  <si>
    <t>Diferencia</t>
  </si>
  <si>
    <t>Estimado</t>
  </si>
  <si>
    <t>Ampliaciones y Reducciones</t>
  </si>
  <si>
    <t>Modificado</t>
  </si>
  <si>
    <t>Devengado</t>
  </si>
  <si>
    <t>Recaudado</t>
  </si>
  <si>
    <t>(1)</t>
  </si>
  <si>
    <t>(2)</t>
  </si>
  <si>
    <t>(3= 1 + 2)</t>
  </si>
  <si>
    <t>(4)</t>
  </si>
  <si>
    <t>(5)</t>
  </si>
  <si>
    <t>Productos</t>
  </si>
  <si>
    <t>Corriente</t>
  </si>
  <si>
    <t>Capital</t>
  </si>
  <si>
    <t>Aprovechamientos</t>
  </si>
  <si>
    <t>Ingresos por Ventas de Bienes y Servicios</t>
  </si>
  <si>
    <t>Transferencias, Asignaciones, Subsidios y Otras Ayudas</t>
  </si>
  <si>
    <t>Ingresos Derivados de Financiamientos</t>
  </si>
  <si>
    <t>Total</t>
  </si>
  <si>
    <t>Estado Analítico de Ingresos
Por Fuente de Financiamiento</t>
  </si>
  <si>
    <t>Ingresos del Gobierno</t>
  </si>
  <si>
    <t>Ingresos de Organismos y Empresas</t>
  </si>
  <si>
    <t>Ingresos derivados de financiamiento</t>
  </si>
  <si>
    <t>¹ Los ingresos excedentes se presentan para efectos de cumplimiento de la Ley General de Contabilidad Gubernamental y el importe reflejado debe ser siempre mayor a cero</t>
  </si>
  <si>
    <t>(6 = 5 - 1 )</t>
  </si>
  <si>
    <t>Estado Analítico del Ejercicio del Presupuesto de Egresos</t>
  </si>
  <si>
    <t>Clasificación Administrativa</t>
  </si>
  <si>
    <t>Egresos</t>
  </si>
  <si>
    <t>Subejercicio</t>
  </si>
  <si>
    <t>Aprobado</t>
  </si>
  <si>
    <t>Ampliaciones/ (Reducciones)</t>
  </si>
  <si>
    <t>Pagado</t>
  </si>
  <si>
    <t>3 = (1 + 2 )</t>
  </si>
  <si>
    <t>6 = ( 3 - 4 )</t>
  </si>
  <si>
    <t>Total del Gasto</t>
  </si>
  <si>
    <t>Clasificación Económica (por Tipo de Gasto)</t>
  </si>
  <si>
    <t xml:space="preserve">Egresos </t>
  </si>
  <si>
    <t>Gasto Corriente</t>
  </si>
  <si>
    <t>Gasto de Capital</t>
  </si>
  <si>
    <t>Amortización de la Deuda y Disminución de Pasivos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</si>
  <si>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</si>
  <si>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</si>
  <si>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</si>
  <si>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</si>
  <si>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</si>
  <si>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</si>
  <si>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</si>
  <si>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</si>
  <si>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</si>
  <si>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</si>
  <si>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</si>
  <si>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</si>
  <si>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</si>
  <si>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</si>
  <si>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</si>
  <si>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</si>
  <si>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</si>
  <si>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</si>
  <si>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</si>
  <si>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</si>
  <si>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</si>
  <si>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</si>
  <si>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</si>
  <si>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</si>
  <si>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</si>
  <si>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Clasificación por Objeto del Gsto (Capítulo y Concepto)</t>
  </si>
  <si>
    <t>Transferencias a Fideicomisos, Mandatos y Otros Análogos</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</si>
  <si>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</si>
  <si>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</si>
  <si>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</si>
  <si>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</si>
  <si>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</si>
  <si>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</si>
  <si>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</si>
  <si>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</si>
  <si>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</si>
  <si>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</si>
  <si>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</si>
  <si>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</si>
  <si>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</si>
  <si>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</si>
  <si>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</si>
  <si>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</si>
  <si>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</si>
  <si>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</si>
  <si>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</si>
  <si>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</si>
  <si>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</si>
  <si>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</si>
  <si>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</si>
  <si>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Clasificación Funcional (Finalidad y Función)</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</si>
  <si>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</si>
  <si>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</si>
  <si>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</si>
  <si>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</si>
  <si>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</si>
  <si>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</si>
  <si>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</si>
  <si>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</si>
  <si>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</si>
  <si>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</si>
  <si>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</si>
  <si>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</si>
  <si>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</si>
  <si>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</si>
  <si>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</si>
  <si>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</si>
  <si>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</si>
  <si>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</si>
  <si>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</si>
  <si>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</si>
  <si>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</si>
  <si>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</si>
  <si>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</si>
  <si>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</si>
  <si>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</si>
  <si>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</si>
  <si>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</si>
  <si>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Publica / Costo Financiero de la Deuda</t>
  </si>
  <si>
    <t>Transferencias, Participaciones y Aportaciones entre Diferentes Niveles y Ordenes de Gobierno</t>
  </si>
  <si>
    <t>Saneamiento del Sistema Financiero</t>
  </si>
  <si>
    <t>Adeudos de Ejercicios Fiscales Anteriores</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</si>
  <si>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</si>
  <si>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</si>
  <si>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</si>
  <si>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</si>
  <si>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</si>
  <si>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</si>
  <si>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</si>
  <si>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</si>
  <si>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</si>
  <si>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</si>
  <si>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</si>
  <si>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Intereses de la Deuda</t>
  </si>
  <si>
    <t>Total de Intereses de Créditos Bancarios</t>
  </si>
  <si>
    <t>Total de Intereses de Otros Instrumentos de Deuda</t>
  </si>
  <si>
    <t>Gasto por Categoría Programática</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</si>
  <si>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</si>
  <si>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</si>
  <si>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</si>
  <si>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</si>
  <si>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</si>
  <si>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</si>
  <si>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</si>
  <si>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</si>
  <si>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</si>
  <si>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</si>
  <si>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</si>
  <si>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</si>
  <si>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</si>
  <si>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</si>
  <si>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</si>
  <si>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</si>
  <si>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</si>
  <si>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</si>
  <si>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</si>
  <si>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</si>
  <si>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</si>
  <si>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</si>
  <si>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</si>
  <si>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</si>
  <si>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</si>
  <si>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Programas de Gasto Federalizado (Gobierno Federal)</t>
  </si>
  <si>
    <t>Gasto Federalizado</t>
  </si>
  <si>
    <t>Participaciones a entidades federativas y municipios</t>
  </si>
  <si>
    <t>Costo financiero, deuda o apoyos a deudores y ahorradores de la banca</t>
  </si>
  <si>
    <t>Adeudos de ejercicios fiscales anteriores</t>
  </si>
  <si>
    <t>Indicadores de Postura Fiscal</t>
  </si>
  <si>
    <r>
      <t xml:space="preserve">Pagado </t>
    </r>
    <r>
      <rPr>
        <b/>
        <vertAlign val="superscript"/>
        <sz val="8"/>
        <color theme="0"/>
        <rFont val="Arial"/>
        <family val="2"/>
      </rPr>
      <t>3</t>
    </r>
  </si>
  <si>
    <t>I. Ingresos Presupuestarios (I=1+2)</t>
  </si>
  <si>
    <t>II. Egresos Presupuestarios (II=3+4)</t>
  </si>
  <si>
    <t xml:space="preserve">  III. Balance Presupuestario (Superávit o Déficit) (III = I - II)</t>
  </si>
  <si>
    <t xml:space="preserve">     III. Balance presupuestario (Superávit o Déficit)</t>
  </si>
  <si>
    <t xml:space="preserve">    IV. Intereses, Comisiones y Gastos de la Deuda</t>
  </si>
  <si>
    <t xml:space="preserve"> V. Balance Primario ( Superávit o Déficit) (V= III - IV)</t>
  </si>
  <si>
    <t xml:space="preserve">    A. Financiamiento</t>
  </si>
  <si>
    <t xml:space="preserve">    B.  Amortización de la deuda</t>
  </si>
  <si>
    <t>C. Endeudamiento ó desendeudamiento (C = A - B)</t>
  </si>
  <si>
    <t>1 Los Ingresos que se presentan son los ingresos presupuestario totales sin incluir los ingresos por financiamientos. Los Ingresos del Gobierno de la Entidad Federativa corresponden a los del Poder Ejecutivo, Legislativo Judicial y Autónomos</t>
  </si>
  <si>
    <t>2 Los egresos que se presentan son los egresos presupuestarios totales sin incluir los egresos por amortización. Los egresos del Gobierno de la Entidad Federativa corresponden a los del Poder Ejecutivo, Legislativo, Judicial y Órganos Autónomos</t>
  </si>
  <si>
    <t>3 Para Ingresos se reportan los ingresos recaudados; para egresos se reportan los egresos pagados</t>
  </si>
  <si>
    <t>Relación de Bienes Muebles que Componen el Patrimonio</t>
  </si>
  <si>
    <t>Código</t>
  </si>
  <si>
    <t>Descripción del Bien Mueble</t>
  </si>
  <si>
    <t>Valor en libros</t>
  </si>
  <si>
    <t>Relación de Bienes Inmuebles que Componen el Patrimonio</t>
  </si>
  <si>
    <t>Descripción del Bien Inmueble</t>
  </si>
  <si>
    <t>Relación de cuentas bancarias productivas específicas</t>
  </si>
  <si>
    <t>Fondo, Programa o Convenio</t>
  </si>
  <si>
    <t>Datos de la Cuenta Bancaria</t>
  </si>
  <si>
    <t>Institución Bancaria</t>
  </si>
  <si>
    <t>Número de Cuenta</t>
  </si>
  <si>
    <r>
      <t xml:space="preserve">     1. Ingresos del Gobierno de la Entidad Federativa </t>
    </r>
    <r>
      <rPr>
        <vertAlign val="superscript"/>
        <sz val="8"/>
        <color theme="1"/>
        <rFont val="Calibri"/>
        <family val="2"/>
      </rPr>
      <t>1</t>
    </r>
  </si>
  <si>
    <r>
      <t xml:space="preserve">     2. Ingresos del Sector Paraestatal </t>
    </r>
    <r>
      <rPr>
        <vertAlign val="superscript"/>
        <sz val="8"/>
        <color theme="1"/>
        <rFont val="Arial"/>
        <family val="2"/>
      </rPr>
      <t>1</t>
    </r>
  </si>
  <si>
    <r>
      <t xml:space="preserve">        3. Egresos del Gobierno de la Entidad Federativa </t>
    </r>
    <r>
      <rPr>
        <vertAlign val="superscript"/>
        <sz val="8"/>
        <color theme="1"/>
        <rFont val="Arial"/>
        <family val="2"/>
      </rPr>
      <t>2</t>
    </r>
  </si>
  <si>
    <r>
      <t xml:space="preserve">          4. Egresos del Sector Paraestatal </t>
    </r>
    <r>
      <rPr>
        <vertAlign val="superscript"/>
        <sz val="8"/>
        <color theme="1"/>
        <rFont val="Arial"/>
        <family val="2"/>
      </rPr>
      <t>2</t>
    </r>
  </si>
  <si>
    <t>Otros Orígenes de Financiamiento</t>
  </si>
  <si>
    <t>Otras Aplicaciones de Financiamiento</t>
  </si>
  <si>
    <t>Ingresos excedentes¹</t>
  </si>
  <si>
    <t>Efectivo y Equivalente al Efectivo al Inicio del Ejercicio</t>
  </si>
  <si>
    <t>Efectivo y Equivalente al Efectivo al Final del Ejercicio</t>
  </si>
  <si>
    <t>N/A</t>
  </si>
  <si>
    <t>NA</t>
  </si>
  <si>
    <t>FORMATO LIBRE</t>
  </si>
  <si>
    <t>Revela información sobre las posibles obligaciones, cuya aplicación debe ser confirmada sólo por la ocurrencia de uno o más eventos inciertos que no están bajo el control del ente público.</t>
  </si>
  <si>
    <t>EJEMPLO:</t>
  </si>
  <si>
    <t>INFORMES SOBRE PASIVOS CONTINGENTES</t>
  </si>
  <si>
    <t xml:space="preserve">Informar sobre los juicios que tenga la entidad y su valor en caso de tenerlo, de no tener contemplado el valor solo mencionar cuantos juicios son, y el motivo. </t>
  </si>
  <si>
    <t>Revelan información complementaria de los rubros y saldos presentados en los estados financieros siendo de utilidad para que los usuarios de la información financiera tomen decisiones con una base objetiva. Esto implica que éstas no sean en sí mismas un estado financiero, sino que formen parte integral de ellos, siendo obligatoria su presentación.</t>
  </si>
  <si>
    <t>Los elementos mínimos que deben mostrar son: las bases de preparación de los estados financieros, las principales políticas de carácter normativo contable, y la explicación de las variaciones más significativas o representativas.</t>
  </si>
  <si>
    <t>NOTAS A LOS ESTADOS FINANCIEROS</t>
  </si>
  <si>
    <t>A continuación se presentan los tres tipos de notas que acompañan a los estados, a saber:</t>
  </si>
  <si>
    <t xml:space="preserve">a) </t>
  </si>
  <si>
    <t>Notas de desglose;</t>
  </si>
  <si>
    <t xml:space="preserve">b) </t>
  </si>
  <si>
    <t>Notas de memoria (cuentas de orden), y</t>
  </si>
  <si>
    <t xml:space="preserve">c) </t>
  </si>
  <si>
    <t>Notas de gestión administrativa.</t>
  </si>
  <si>
    <t>Se debe seguir conforme al lineamiento de notas a los Estados Financieros del CONAC.</t>
  </si>
  <si>
    <t>Esta información es generada en el Sistema Estatal de Indicadores (SEI)</t>
  </si>
  <si>
    <t>Formato Emitido en el POA</t>
  </si>
  <si>
    <t>Los indicadores, con sus respectivas metas, corresponden a un índice, medida, cociente o fórmula que permite establecer un parámetro de medición de lo que se pretende lograr, expresado en términos de cobertura, eficiencia, impacto económico, social, calidad y equidad. Miden la eficiencia de las actividades desempeñadas por las dependencias y entidades de la Administración Pública, la consistencia de los procesos, el impacto social y económico de la acción gubernamental, y los efectos de las mejores prácticas en la Administración Pública.</t>
  </si>
  <si>
    <t>Se especifican las acciones que implican erogaciones de gasto de capital destinadas tanto a obra pública en infraestructura como a la adquisición y modificación de inmuebles, adquisiciones de bienes muebles asociadas a estos programas, y rehabilitaciones que impliquen un aumento en la capacidad o vida útil de los activos de infraestructura e inmuebles.</t>
  </si>
  <si>
    <t>Se muestra la integración de la asignación de los recursos destinados a los programas y proyectos de inversión concluidos y en proceso en un ejercicio, especificando las erogaciones de gasto de capital destinadas tanto a obra pública en infraestructura como a la adquisición y modificación de inmuebles, adquisiciones de bienes muebles asociadas a los programas, y rehabilitaciones que impliquen un aumento en la capacidad o vida útil de los activos de infraestructura e inmuebles.</t>
  </si>
  <si>
    <t>REGLA</t>
  </si>
  <si>
    <t>(-)</t>
  </si>
  <si>
    <t>(+)</t>
  </si>
  <si>
    <t>Saldo final - saldo inicial</t>
  </si>
  <si>
    <t>Patrimonio</t>
  </si>
  <si>
    <t xml:space="preserve">Síntesis sobre los resultados del ejercicio 2015 con las actividades que desarrollaron, así como los comentarios relevantes que considere pertinentes en el documento </t>
  </si>
  <si>
    <t>INSTITUTO MUNICIPAL DE CAPACITACION Y CERTIFICACION POR COMPETENCIAS DE PLAYAS DE ROSARITO B.C.</t>
  </si>
  <si>
    <t xml:space="preserve">                                                                                     </t>
  </si>
  <si>
    <t>Cuenta Pública 2017</t>
  </si>
  <si>
    <t>Cuentas por cobrar a corto plazo</t>
  </si>
  <si>
    <t>Hacienda Pública/Patrimonio Neto Final del Ejercicio 2016</t>
  </si>
  <si>
    <t>Saldo Neto en la Hacienda Pública / Patrimonio 2017</t>
  </si>
  <si>
    <t>Variaciones de la Hacienda Pública/Patrimonio Neto del Ejercicio 2017</t>
  </si>
  <si>
    <t>Cambios en la Hacienda Pública/Patrimonio Neto del Ejercicio 2017</t>
  </si>
  <si>
    <t>DIRECTORA GENERAL</t>
  </si>
  <si>
    <t>C. JULIANA OROZCO DAGNINO</t>
  </si>
  <si>
    <t>COORDINACION ADMINISTRATIVA Y CUENTA PUBLICA</t>
  </si>
  <si>
    <t>IVONNE SARAHI FLORES DUARTE</t>
  </si>
  <si>
    <t xml:space="preserve">                             </t>
  </si>
  <si>
    <t>INSTITUTO MUNICIPAL DE CAPACITACION Y CERTIFICACION 
POR COMPETENCIAS DE PLAYAS DE ROSARITO B.C.</t>
  </si>
  <si>
    <t>IMCACECO 01</t>
  </si>
  <si>
    <t>IMCACECO 02</t>
  </si>
  <si>
    <t>IMCACECO 03</t>
  </si>
  <si>
    <t>IMCACECO 05</t>
  </si>
  <si>
    <t>IMCACECO 06</t>
  </si>
  <si>
    <t>IMCACECO 07</t>
  </si>
  <si>
    <t>IMCACECO 08</t>
  </si>
  <si>
    <t>IMCACECO 09</t>
  </si>
  <si>
    <t>IMCACECO 10</t>
  </si>
  <si>
    <t>IMCACECO 11</t>
  </si>
  <si>
    <t>COMPUTADORA DE ESCRITORIO LENOVO AIO510-22ASR</t>
  </si>
  <si>
    <t>TELEFONO TRADICIONAL PANASONIC TELNOR KK-TG1712</t>
  </si>
  <si>
    <t xml:space="preserve">COMPUTADORA DE ESCRITORIO LENOVO </t>
  </si>
  <si>
    <t>ESCRITORIO CAFÉ MODELO L</t>
  </si>
  <si>
    <t>MESA DURPEL GRIS</t>
  </si>
  <si>
    <t>SILLA EJECUTIVA COLOR NEGRO ANGLE MS-010</t>
  </si>
  <si>
    <t>IMCACECO 12</t>
  </si>
  <si>
    <t>IMCACECO 13</t>
  </si>
  <si>
    <t>IMCACECO 14</t>
  </si>
  <si>
    <t>IMCACECO 15</t>
  </si>
  <si>
    <t>IMCACECO 16</t>
  </si>
  <si>
    <t>IMCACECO 17</t>
  </si>
  <si>
    <t>IMCACECO 18</t>
  </si>
  <si>
    <t>IMCACECO 19</t>
  </si>
  <si>
    <t>IMCACECO 20</t>
  </si>
  <si>
    <t>IMCACECO 21</t>
  </si>
  <si>
    <t>IMCACECO 22</t>
  </si>
  <si>
    <t>IMCACECO 24</t>
  </si>
  <si>
    <t>IMCACECO 25</t>
  </si>
  <si>
    <t>IMCACECO 26</t>
  </si>
  <si>
    <t>PIZZARON PARA PLANEADOR</t>
  </si>
  <si>
    <t xml:space="preserve">PEDESTAL DE 3 GAVETAS MODELO OPTIMO </t>
  </si>
  <si>
    <t>SILLA  PLEGABLE DE METAL PARA JORNADAS</t>
  </si>
  <si>
    <t>SILLA PLEGABLE DE METAL PARA JORNADAS</t>
  </si>
  <si>
    <t>MESA PLEGABLE BLANCA</t>
  </si>
  <si>
    <t>PRESENTADOR R400 LOGITEAH</t>
  </si>
  <si>
    <t>VIDEO PROYECTOR 527 EPSON</t>
  </si>
  <si>
    <t xml:space="preserve">DESPACHADOR DE AGUA </t>
  </si>
  <si>
    <t>FRIGOBAR WHIRLROP</t>
  </si>
  <si>
    <t>SILLA PLEGABLE DE COLOR NEGRO</t>
  </si>
  <si>
    <t xml:space="preserve">ENGARGOLADORA DE PEDAL COLOR BEIGE </t>
  </si>
  <si>
    <t>IMCACECO 04</t>
  </si>
  <si>
    <t>IMCACECO23</t>
  </si>
  <si>
    <t>Del 01 de enero al 31 de marzo 2018</t>
  </si>
  <si>
    <t>Cuenta Publica 2018</t>
  </si>
  <si>
    <t>Cuenta  Pública 2018</t>
  </si>
  <si>
    <t>Cuenta Pública 2018</t>
  </si>
  <si>
    <t>Del 1 de enero al 31 de marzo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</si>
</sst>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General_)"/>
    <numFmt numFmtId="165" formatCode="0_ ;\-0\ "/>
    <numFmt numFmtId="166" formatCode="#,##0_ ;\-#,##0\ "/>
    <numFmt numFmtId="167" formatCode="#,##0.0000"/>
    <numFmt numFmtId="168" formatCode="#,##0.000000"/>
    <numFmt numFmtId="169" formatCode="0.00000000000"/>
    <numFmt numFmtId="170" formatCode="#,##0.00000000000"/>
    <numFmt numFmtId="171" formatCode="#,##0.000"/>
    <numFmt numFmtId="172" formatCode="#,##0.00000"/>
    <numFmt numFmtId="173" formatCode="#,##0.000000000000000"/>
    <numFmt numFmtId="174" formatCode="_-* #,##0.00\ _P_t_s_-;\-* #,##0.00\ _P_t_s_-;_-* &quot;-&quot;??\ _P_t_s_-;_-@_-"/>
  </numFmts>
  <fonts count="73">
    <font>
      <sz val="11"/>
      <color theme="1"/>
      <name val="Calibri"/>
      <family val="2"/>
      <scheme val="minor"/>
    </font>
    <font>
      <sz val="8"/>
      <name val="Arial"/>
      <family val="2"/>
    </font>
    <font>
      <b/>
      <sz val="9"/>
      <name val="Arial"/>
      <family val="2"/>
    </font>
    <font>
      <sz val="10"/>
      <name val="Arial"/>
      <family val="2"/>
    </font>
    <font>
      <b/>
      <sz val="8"/>
      <name val="Arial"/>
      <family val="2"/>
    </font>
    <font>
      <sz val="9"/>
      <name val="Arial"/>
      <family val="2"/>
    </font>
    <font>
      <b/>
      <i/>
      <sz val="8"/>
      <name val="Arial"/>
      <family val="2"/>
    </font>
    <font>
      <b/>
      <sz val="9"/>
      <name val="Soberana Sans"/>
      <family val="3"/>
    </font>
    <font>
      <sz val="9"/>
      <name val="Soberana Sans"/>
      <family val="3"/>
    </font>
    <font>
      <b/>
      <i/>
      <sz val="9"/>
      <name val="Soberana Sans"/>
      <family val="3"/>
    </font>
    <font>
      <sz val="11"/>
      <color theme="1"/>
      <name val="Calibri"/>
      <family val="2"/>
      <scheme val="minor"/>
    </font>
    <font>
      <sz val="8"/>
      <color theme="1"/>
      <name val="Arial"/>
      <family val="2"/>
    </font>
    <font>
      <b/>
      <sz val="8"/>
      <color theme="1"/>
      <name val="Arial"/>
      <family val="2"/>
    </font>
    <font>
      <sz val="8"/>
      <color theme="1"/>
      <name val="Calibri"/>
      <family val="2"/>
      <scheme val="minor"/>
    </font>
    <font>
      <sz val="9"/>
      <color theme="1"/>
      <name val="Soberana Sans"/>
      <family val="3"/>
    </font>
    <font>
      <b/>
      <sz val="9"/>
      <color theme="1"/>
      <name val="Soberana Sans"/>
      <family val="3"/>
    </font>
    <font>
      <sz val="9"/>
      <color theme="0"/>
      <name val="Soberana Sans"/>
      <family val="3"/>
    </font>
    <font>
      <b/>
      <sz val="9"/>
      <color theme="0"/>
      <name val="Soberana Sans"/>
      <family val="3"/>
    </font>
    <font>
      <i/>
      <sz val="9"/>
      <color theme="1"/>
      <name val="Soberana Sans"/>
      <family val="3"/>
    </font>
    <font>
      <sz val="11"/>
      <color indexed="8"/>
      <name val="Calibri"/>
      <family val="2"/>
    </font>
    <font>
      <b/>
      <sz val="8"/>
      <color indexed="8"/>
      <name val="Arial"/>
      <family val="2"/>
    </font>
    <font>
      <b/>
      <sz val="11"/>
      <color theme="1"/>
      <name val="Calibri"/>
      <family val="2"/>
      <scheme val="minor"/>
    </font>
    <font>
      <b/>
      <sz val="8"/>
      <color theme="0"/>
      <name val="Arial"/>
      <family val="2"/>
    </font>
    <font>
      <sz val="11"/>
      <color rgb="FFFF0000"/>
      <name val="Arial"/>
      <family val="2"/>
    </font>
    <font>
      <sz val="12"/>
      <color rgb="FFFF0000"/>
      <name val="Arial"/>
      <family val="2"/>
    </font>
    <font>
      <b/>
      <sz val="12"/>
      <color rgb="FFFF0000"/>
      <name val="Arial"/>
      <family val="2"/>
    </font>
    <font>
      <sz val="8"/>
      <color theme="0"/>
      <name val="Arial"/>
      <family val="2"/>
    </font>
    <font>
      <b/>
      <vertAlign val="superscript"/>
      <sz val="8"/>
      <color theme="0"/>
      <name val="Arial"/>
      <family val="2"/>
    </font>
    <font>
      <sz val="11"/>
      <color theme="1"/>
      <name val="Arial"/>
      <family val="2"/>
    </font>
    <font>
      <b/>
      <sz val="9"/>
      <color theme="0"/>
      <name val="Arial"/>
      <family val="2"/>
    </font>
    <font>
      <sz val="9"/>
      <color theme="1"/>
      <name val="Arial"/>
      <family val="2"/>
    </font>
    <font>
      <b/>
      <sz val="9"/>
      <color theme="1"/>
      <name val="Arial"/>
      <family val="2"/>
    </font>
    <font>
      <sz val="9"/>
      <color theme="0"/>
      <name val="Arial"/>
      <family val="2"/>
    </font>
    <font>
      <vertAlign val="superscript"/>
      <sz val="8"/>
      <color theme="1"/>
      <name val="Calibri"/>
      <family val="2"/>
    </font>
    <font>
      <vertAlign val="superscript"/>
      <sz val="8"/>
      <color theme="1"/>
      <name val="Arial"/>
      <family val="2"/>
    </font>
    <font>
      <b/>
      <sz val="11"/>
      <name val="Arial"/>
      <family val="2"/>
    </font>
    <font>
      <sz val="7"/>
      <color theme="1"/>
      <name val="Arial"/>
      <family val="2"/>
    </font>
    <font>
      <b/>
      <sz val="7"/>
      <name val="Arial"/>
      <family val="2"/>
    </font>
    <font>
      <b/>
      <sz val="7"/>
      <color theme="0"/>
      <name val="Arial"/>
      <family val="2"/>
    </font>
    <font>
      <sz val="7"/>
      <name val="Arial"/>
      <family val="2"/>
    </font>
    <font>
      <b/>
      <i/>
      <sz val="9"/>
      <color theme="1"/>
      <name val="Arial"/>
      <family val="2"/>
    </font>
    <font>
      <sz val="16"/>
      <color rgb="FFFF0000"/>
      <name val="Arial"/>
      <family val="2"/>
    </font>
    <font>
      <sz val="22"/>
      <color rgb="FFFF0000"/>
      <name val="Arial"/>
      <family val="2"/>
    </font>
    <font>
      <sz val="14"/>
      <color rgb="FFFF0000"/>
      <name val="Arial"/>
      <family val="2"/>
    </font>
    <font>
      <b/>
      <sz val="8"/>
      <color rgb="FFFF0000"/>
      <name val="Arial"/>
      <family val="2"/>
    </font>
    <font>
      <sz val="10"/>
      <color theme="1"/>
      <name val="Calibri"/>
      <family val="2"/>
      <scheme val="minor"/>
    </font>
    <font>
      <sz val="10"/>
      <name val="Arial"/>
      <family val="2"/>
    </font>
    <font>
      <sz val="9"/>
      <color indexed="81"/>
      <name val="Tahoma"/>
      <family val="2"/>
    </font>
    <font>
      <b/>
      <sz val="9"/>
      <color indexed="81"/>
      <name val="Tahoma"/>
      <family val="2"/>
    </font>
    <font>
      <b/>
      <sz val="48"/>
      <color theme="1"/>
      <name val="Calibri"/>
      <family val="2"/>
      <scheme val="minor"/>
    </font>
    <font>
      <b/>
      <sz val="12"/>
      <color theme="1"/>
      <name val="Arial"/>
      <family val="2"/>
    </font>
    <font>
      <b/>
      <sz val="12"/>
      <name val="Arial"/>
      <family val="2"/>
    </font>
    <font>
      <b/>
      <sz val="12"/>
      <color theme="0"/>
      <name val="Arial"/>
      <family val="2"/>
    </font>
    <font>
      <b/>
      <sz val="12"/>
      <name val="Soberana Sans"/>
      <family val="3"/>
    </font>
    <font>
      <sz val="12"/>
      <name val="Soberana Sans"/>
      <family val="3"/>
    </font>
    <font>
      <sz val="12"/>
      <color theme="1"/>
      <name val="Soberana Sans"/>
      <family val="3"/>
    </font>
    <font>
      <sz val="12"/>
      <name val="Arial"/>
      <family val="2"/>
    </font>
    <font>
      <sz val="12"/>
      <color theme="1"/>
      <name val="Arial"/>
      <family val="2"/>
    </font>
    <font>
      <i/>
      <sz val="12"/>
      <name val="Arial"/>
      <family val="2"/>
    </font>
    <font>
      <b/>
      <i/>
      <sz val="12"/>
      <name val="Arial"/>
      <family val="2"/>
    </font>
    <font>
      <i/>
      <sz val="12"/>
      <color theme="1"/>
      <name val="Arial"/>
      <family val="2"/>
    </font>
    <font>
      <sz val="12"/>
      <color theme="0"/>
      <name val="Arial"/>
      <family val="2"/>
    </font>
    <font>
      <b/>
      <sz val="12"/>
      <color theme="0" tint="-0.499984740745262"/>
      <name val="Arial"/>
      <family val="2"/>
    </font>
    <font>
      <b/>
      <i/>
      <sz val="12"/>
      <color theme="1"/>
      <name val="Arial"/>
      <family val="2"/>
    </font>
    <font>
      <b/>
      <sz val="12"/>
      <color theme="1" tint="0.34998626667073579"/>
      <name val="Arial"/>
      <family val="2"/>
    </font>
    <font>
      <sz val="12"/>
      <color indexed="8"/>
      <name val="Arial"/>
      <family val="2"/>
    </font>
    <font>
      <sz val="12"/>
      <color rgb="FF000000"/>
      <name val="Arial"/>
      <family val="2"/>
    </font>
    <font>
      <b/>
      <sz val="12"/>
      <color indexed="8"/>
      <name val="Arial"/>
      <family val="2"/>
    </font>
    <font>
      <b/>
      <sz val="12"/>
      <color rgb="FF000000"/>
      <name val="Arial"/>
      <family val="2"/>
    </font>
    <font>
      <b/>
      <sz val="10"/>
      <name val="Arial"/>
      <family val="2"/>
    </font>
    <font>
      <sz val="11"/>
      <name val="Arial"/>
      <family val="2"/>
    </font>
    <font>
      <sz val="11"/>
      <color theme="0"/>
      <name val="Arial"/>
      <family val="2"/>
    </font>
    <font>
      <b/>
      <sz val="11"/>
      <color theme="0"/>
      <name val="Arial"/>
      <family val="2"/>
    </font>
  </fonts>
  <fills count="14">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indexed="9"/>
        <bgColor indexed="64"/>
      </patternFill>
    </fill>
    <fill>
      <patternFill patternType="solid">
        <fgColor rgb="FFFFFF00"/>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0" tint="-0.14999847407452621"/>
        <bgColor indexed="64"/>
      </patternFill>
    </fill>
    <fill>
      <patternFill patternType="solid">
        <fgColor theme="4" tint="-0.249977111117893"/>
        <bgColor indexed="64"/>
      </patternFill>
    </fill>
  </fills>
  <borders count="3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theme="0" tint="-0.499984740745262"/>
      </bottom>
      <diagonal/>
    </border>
    <border>
      <left/>
      <right/>
      <top style="medium">
        <color theme="0" tint="-0.499984740745262"/>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9">
    <xf numFmtId="0" fontId="0" fillId="0" borderId="0"/>
    <xf numFmtId="164" fontId="3" fillId="0" borderId="0"/>
    <xf numFmtId="43" fontId="10" fillId="0" borderId="0" applyFont="0" applyFill="0" applyBorder="0" applyAlignment="0" applyProtection="0"/>
    <xf numFmtId="0" fontId="3" fillId="0" borderId="0"/>
    <xf numFmtId="0" fontId="10" fillId="0" borderId="0"/>
    <xf numFmtId="43" fontId="19" fillId="0" borderId="0" applyFont="0" applyFill="0" applyBorder="0" applyAlignment="0" applyProtection="0"/>
    <xf numFmtId="0" fontId="3" fillId="0" borderId="0"/>
    <xf numFmtId="0" fontId="46" fillId="0" borderId="0"/>
    <xf numFmtId="174" fontId="3" fillId="0" borderId="0" applyFont="0" applyFill="0" applyBorder="0" applyAlignment="0" applyProtection="0"/>
  </cellStyleXfs>
  <cellXfs count="859">
    <xf numFmtId="0" fontId="0" fillId="0" borderId="0" xfId="0"/>
    <xf numFmtId="165" fontId="2" fillId="2" borderId="0" xfId="2" applyNumberFormat="1" applyFont="1" applyFill="1" applyBorder="1" applyAlignment="1">
      <alignment horizontal="center"/>
    </xf>
    <xf numFmtId="0" fontId="11" fillId="3" borderId="0" xfId="0" applyFont="1" applyFill="1" applyBorder="1" applyAlignment="1">
      <alignment vertical="top"/>
    </xf>
    <xf numFmtId="3" fontId="1" fillId="3" borderId="0" xfId="2" applyNumberFormat="1" applyFont="1" applyFill="1" applyBorder="1" applyAlignment="1">
      <alignment vertical="top"/>
    </xf>
    <xf numFmtId="0" fontId="12" fillId="3" borderId="0" xfId="0" applyFont="1" applyFill="1" applyBorder="1" applyAlignment="1">
      <alignment vertical="top"/>
    </xf>
    <xf numFmtId="0" fontId="1" fillId="4" borderId="0" xfId="0" applyFont="1" applyFill="1" applyBorder="1" applyAlignment="1">
      <alignment horizontal="right"/>
    </xf>
    <xf numFmtId="0" fontId="5" fillId="2" borderId="0" xfId="3" applyFont="1" applyFill="1" applyBorder="1" applyAlignment="1">
      <alignment horizontal="center" vertical="center"/>
    </xf>
    <xf numFmtId="0" fontId="0" fillId="0" borderId="0" xfId="0" applyFill="1"/>
    <xf numFmtId="3" fontId="1" fillId="5" borderId="0" xfId="0" applyNumberFormat="1" applyFont="1" applyFill="1" applyBorder="1" applyAlignment="1" applyProtection="1">
      <alignment vertical="top"/>
      <protection locked="0"/>
    </xf>
    <xf numFmtId="3" fontId="4" fillId="5" borderId="14" xfId="0" applyNumberFormat="1" applyFont="1" applyFill="1" applyBorder="1" applyAlignment="1" applyProtection="1">
      <alignment vertical="top"/>
    </xf>
    <xf numFmtId="3" fontId="4" fillId="5" borderId="0" xfId="0" applyNumberFormat="1" applyFont="1" applyFill="1" applyBorder="1" applyAlignment="1" applyProtection="1">
      <alignment vertical="top"/>
    </xf>
    <xf numFmtId="3" fontId="4" fillId="5" borderId="0" xfId="0" applyNumberFormat="1" applyFont="1" applyFill="1" applyBorder="1" applyAlignment="1" applyProtection="1">
      <alignment horizontal="right" vertical="top"/>
    </xf>
    <xf numFmtId="3" fontId="1" fillId="6" borderId="0" xfId="2" applyNumberFormat="1" applyFont="1" applyFill="1" applyBorder="1" applyAlignment="1" applyProtection="1">
      <alignment horizontal="right" vertical="top" wrapText="1"/>
    </xf>
    <xf numFmtId="0" fontId="11" fillId="0" borderId="0" xfId="0" applyFont="1" applyAlignment="1">
      <alignment wrapText="1"/>
    </xf>
    <xf numFmtId="14" fontId="11" fillId="0" borderId="0" xfId="0" applyNumberFormat="1" applyFont="1" applyAlignment="1">
      <alignment wrapText="1"/>
    </xf>
    <xf numFmtId="0" fontId="13" fillId="0" borderId="0" xfId="0" applyFont="1" applyFill="1"/>
    <xf numFmtId="0" fontId="14" fillId="4" borderId="0" xfId="0" applyFont="1" applyFill="1" applyBorder="1"/>
    <xf numFmtId="0" fontId="14" fillId="4" borderId="0" xfId="0" applyFont="1" applyFill="1"/>
    <xf numFmtId="0" fontId="14" fillId="4" borderId="0" xfId="0" applyFont="1" applyFill="1" applyBorder="1" applyAlignment="1"/>
    <xf numFmtId="0" fontId="15" fillId="4" borderId="0" xfId="0" applyFont="1" applyFill="1" applyBorder="1" applyAlignment="1"/>
    <xf numFmtId="0" fontId="7" fillId="4" borderId="0" xfId="0" applyFont="1" applyFill="1" applyBorder="1" applyAlignment="1">
      <alignment horizontal="right"/>
    </xf>
    <xf numFmtId="0" fontId="7" fillId="4" borderId="0" xfId="3" applyFont="1" applyFill="1" applyBorder="1" applyAlignment="1"/>
    <xf numFmtId="0" fontId="7" fillId="4" borderId="0" xfId="3" applyFont="1" applyFill="1" applyBorder="1" applyAlignment="1">
      <alignment horizontal="centerContinuous"/>
    </xf>
    <xf numFmtId="0" fontId="15" fillId="4" borderId="0" xfId="0" applyFont="1" applyFill="1" applyBorder="1" applyAlignment="1">
      <alignment horizontal="center"/>
    </xf>
    <xf numFmtId="0" fontId="8" fillId="4" borderId="0" xfId="3" applyFont="1" applyFill="1" applyBorder="1" applyAlignment="1">
      <alignment horizontal="center" vertical="center"/>
    </xf>
    <xf numFmtId="0" fontId="8" fillId="4" borderId="0" xfId="3" applyFont="1" applyFill="1" applyBorder="1" applyAlignment="1">
      <alignment horizontal="center"/>
    </xf>
    <xf numFmtId="0" fontId="14" fillId="4" borderId="0" xfId="0" applyFont="1" applyFill="1" applyBorder="1" applyAlignment="1">
      <alignment horizontal="center"/>
    </xf>
    <xf numFmtId="0" fontId="14" fillId="4" borderId="1" xfId="0" applyFont="1" applyFill="1" applyBorder="1" applyAlignment="1"/>
    <xf numFmtId="0" fontId="14" fillId="4" borderId="2" xfId="0" applyFont="1" applyFill="1" applyBorder="1"/>
    <xf numFmtId="0" fontId="8" fillId="4" borderId="1" xfId="0" applyFont="1" applyFill="1" applyBorder="1" applyAlignment="1">
      <alignment horizontal="left" vertical="top"/>
    </xf>
    <xf numFmtId="0" fontId="7" fillId="4" borderId="1" xfId="0" applyFont="1" applyFill="1" applyBorder="1" applyAlignment="1">
      <alignment horizontal="left" vertical="top"/>
    </xf>
    <xf numFmtId="0" fontId="14" fillId="4" borderId="4" xfId="0" applyFont="1" applyFill="1" applyBorder="1"/>
    <xf numFmtId="0" fontId="14" fillId="4" borderId="5" xfId="0" applyFont="1" applyFill="1" applyBorder="1"/>
    <xf numFmtId="0" fontId="7" fillId="4" borderId="0" xfId="3" applyFont="1" applyFill="1" applyBorder="1" applyAlignment="1">
      <alignment horizontal="center"/>
    </xf>
    <xf numFmtId="0" fontId="16" fillId="4" borderId="0" xfId="0" applyFont="1" applyFill="1" applyBorder="1" applyAlignment="1">
      <alignment horizontal="center"/>
    </xf>
    <xf numFmtId="0" fontId="7" fillId="4" borderId="1" xfId="0" applyFont="1" applyFill="1" applyBorder="1" applyAlignment="1"/>
    <xf numFmtId="0" fontId="14" fillId="4" borderId="2" xfId="0" applyFont="1" applyFill="1" applyBorder="1" applyAlignment="1"/>
    <xf numFmtId="0" fontId="14" fillId="4" borderId="0" xfId="0" applyFont="1" applyFill="1" applyAlignment="1"/>
    <xf numFmtId="0" fontId="14" fillId="4" borderId="2" xfId="0" applyFont="1" applyFill="1" applyBorder="1" applyAlignment="1">
      <alignment vertical="top"/>
    </xf>
    <xf numFmtId="0" fontId="9" fillId="4" borderId="1" xfId="0" applyFont="1" applyFill="1" applyBorder="1" applyAlignment="1">
      <alignment horizontal="left" vertical="top"/>
    </xf>
    <xf numFmtId="0" fontId="14" fillId="4" borderId="1" xfId="0" applyFont="1" applyFill="1" applyBorder="1"/>
    <xf numFmtId="0" fontId="18" fillId="4" borderId="2" xfId="0" applyFont="1" applyFill="1" applyBorder="1" applyAlignment="1">
      <alignment vertical="top"/>
    </xf>
    <xf numFmtId="0" fontId="14" fillId="4" borderId="3" xfId="0" applyFont="1" applyFill="1" applyBorder="1"/>
    <xf numFmtId="0" fontId="8" fillId="4" borderId="0" xfId="0" applyFont="1" applyFill="1" applyBorder="1" applyAlignment="1" applyProtection="1">
      <alignment vertical="top" wrapText="1"/>
      <protection locked="0"/>
    </xf>
    <xf numFmtId="0" fontId="11" fillId="4" borderId="0" xfId="0" applyFont="1" applyFill="1"/>
    <xf numFmtId="0" fontId="11" fillId="0" borderId="0" xfId="0" applyFont="1"/>
    <xf numFmtId="0" fontId="12" fillId="4" borderId="0" xfId="4" applyFont="1" applyFill="1"/>
    <xf numFmtId="0" fontId="12" fillId="4" borderId="0" xfId="4" applyFont="1" applyFill="1" applyAlignment="1"/>
    <xf numFmtId="0" fontId="11" fillId="4" borderId="0" xfId="4" applyFont="1" applyFill="1"/>
    <xf numFmtId="0" fontId="20" fillId="4" borderId="0" xfId="4" applyFont="1" applyFill="1"/>
    <xf numFmtId="0" fontId="12" fillId="4" borderId="0" xfId="0" applyFont="1" applyFill="1"/>
    <xf numFmtId="0" fontId="12" fillId="0" borderId="0" xfId="0" applyFont="1"/>
    <xf numFmtId="0" fontId="0" fillId="4" borderId="0" xfId="0" applyFill="1"/>
    <xf numFmtId="0" fontId="11" fillId="4" borderId="1" xfId="0" applyFont="1" applyFill="1" applyBorder="1" applyAlignment="1">
      <alignment horizontal="justify" vertical="center" wrapText="1"/>
    </xf>
    <xf numFmtId="0" fontId="11" fillId="4" borderId="2" xfId="0" applyFont="1" applyFill="1" applyBorder="1" applyAlignment="1">
      <alignment horizontal="justify" vertical="center" wrapText="1"/>
    </xf>
    <xf numFmtId="0" fontId="21" fillId="4" borderId="0" xfId="0" applyFont="1" applyFill="1"/>
    <xf numFmtId="0" fontId="21" fillId="0" borderId="0" xfId="0" applyFont="1"/>
    <xf numFmtId="0" fontId="11" fillId="4" borderId="11" xfId="0" applyFont="1" applyFill="1" applyBorder="1" applyAlignment="1">
      <alignment horizontal="justify" vertical="center" wrapText="1"/>
    </xf>
    <xf numFmtId="0" fontId="11" fillId="4" borderId="8" xfId="0" applyFont="1" applyFill="1" applyBorder="1" applyAlignment="1">
      <alignment horizontal="justify" vertical="center" wrapText="1"/>
    </xf>
    <xf numFmtId="0" fontId="11" fillId="4" borderId="17" xfId="0" applyFont="1" applyFill="1" applyBorder="1" applyAlignment="1">
      <alignment horizontal="justify" vertical="center" wrapText="1"/>
    </xf>
    <xf numFmtId="0" fontId="12" fillId="4" borderId="2" xfId="0" applyFont="1" applyFill="1" applyBorder="1" applyAlignment="1">
      <alignment horizontal="justify" vertical="center" wrapText="1"/>
    </xf>
    <xf numFmtId="0" fontId="12" fillId="4" borderId="1" xfId="0" applyFont="1" applyFill="1" applyBorder="1" applyAlignment="1">
      <alignment horizontal="justify" vertical="center" wrapText="1"/>
    </xf>
    <xf numFmtId="0" fontId="12" fillId="4" borderId="3" xfId="0" applyFont="1" applyFill="1" applyBorder="1" applyAlignment="1">
      <alignment horizontal="justify" vertical="center" wrapText="1"/>
    </xf>
    <xf numFmtId="0" fontId="12" fillId="4" borderId="5" xfId="0" applyFont="1" applyFill="1" applyBorder="1" applyAlignment="1">
      <alignment horizontal="justify" vertical="center" wrapText="1"/>
    </xf>
    <xf numFmtId="0" fontId="11" fillId="4" borderId="18" xfId="0" applyFont="1" applyFill="1" applyBorder="1" applyAlignment="1">
      <alignment horizontal="right" vertical="center" wrapText="1"/>
    </xf>
    <xf numFmtId="0" fontId="24" fillId="0" borderId="0" xfId="0" applyFont="1" applyAlignment="1">
      <alignment horizontal="center"/>
    </xf>
    <xf numFmtId="0" fontId="12" fillId="4" borderId="9" xfId="0" applyFont="1" applyFill="1" applyBorder="1" applyAlignment="1">
      <alignment horizontal="justify" vertical="center" wrapText="1"/>
    </xf>
    <xf numFmtId="0" fontId="0" fillId="4" borderId="0" xfId="0" applyFill="1" applyAlignment="1">
      <alignment vertical="top"/>
    </xf>
    <xf numFmtId="0" fontId="0" fillId="0" borderId="0" xfId="0" applyAlignment="1">
      <alignment vertical="top"/>
    </xf>
    <xf numFmtId="0" fontId="21" fillId="4" borderId="0" xfId="0" applyFont="1" applyFill="1" applyAlignment="1">
      <alignment vertical="top"/>
    </xf>
    <xf numFmtId="0" fontId="21" fillId="0" borderId="0" xfId="0" applyFont="1" applyAlignment="1">
      <alignment vertical="top"/>
    </xf>
    <xf numFmtId="0" fontId="11" fillId="0" borderId="0" xfId="0" applyFont="1" applyAlignment="1">
      <alignment horizontal="left"/>
    </xf>
    <xf numFmtId="0" fontId="25" fillId="0" borderId="0" xfId="0" applyFont="1" applyAlignment="1">
      <alignment horizontal="center"/>
    </xf>
    <xf numFmtId="0" fontId="11" fillId="4" borderId="0" xfId="0" applyFont="1" applyFill="1" applyBorder="1" applyAlignment="1">
      <alignment horizontal="justify" vertical="center" wrapText="1"/>
    </xf>
    <xf numFmtId="0" fontId="11" fillId="4" borderId="3" xfId="0" applyFont="1" applyFill="1" applyBorder="1" applyAlignment="1">
      <alignment horizontal="justify" vertical="center" wrapText="1"/>
    </xf>
    <xf numFmtId="0" fontId="11" fillId="4" borderId="4" xfId="0" applyFont="1" applyFill="1" applyBorder="1" applyAlignment="1">
      <alignment horizontal="justify" vertical="center" wrapText="1"/>
    </xf>
    <xf numFmtId="0" fontId="11" fillId="4" borderId="5" xfId="0" applyFont="1" applyFill="1" applyBorder="1" applyAlignment="1">
      <alignment horizontal="justify" vertical="center" wrapText="1"/>
    </xf>
    <xf numFmtId="0" fontId="11" fillId="4" borderId="2" xfId="0" applyFont="1" applyFill="1" applyBorder="1" applyAlignment="1">
      <alignment horizontal="right" vertical="center" wrapText="1"/>
    </xf>
    <xf numFmtId="0" fontId="11" fillId="4" borderId="19" xfId="0" applyFont="1" applyFill="1" applyBorder="1" applyAlignment="1">
      <alignment horizontal="right" vertical="center" wrapText="1"/>
    </xf>
    <xf numFmtId="0" fontId="11" fillId="4" borderId="20" xfId="0" applyFont="1" applyFill="1" applyBorder="1" applyAlignment="1">
      <alignment horizontal="justify" vertical="center" wrapText="1"/>
    </xf>
    <xf numFmtId="0" fontId="12" fillId="4" borderId="21" xfId="0" applyFont="1" applyFill="1" applyBorder="1" applyAlignment="1">
      <alignment horizontal="justify" vertical="center" wrapText="1"/>
    </xf>
    <xf numFmtId="0" fontId="12" fillId="4" borderId="20" xfId="0" applyFont="1" applyFill="1" applyBorder="1" applyAlignment="1">
      <alignment horizontal="justify" vertical="center" wrapText="1"/>
    </xf>
    <xf numFmtId="0" fontId="28" fillId="4" borderId="0" xfId="0" applyFont="1" applyFill="1"/>
    <xf numFmtId="0" fontId="28" fillId="0" borderId="0" xfId="0" applyFont="1"/>
    <xf numFmtId="0" fontId="30" fillId="0" borderId="0" xfId="0" applyFont="1"/>
    <xf numFmtId="0" fontId="30" fillId="4" borderId="0" xfId="0" applyFont="1" applyFill="1"/>
    <xf numFmtId="0" fontId="11" fillId="4" borderId="16" xfId="0" applyFont="1" applyFill="1" applyBorder="1"/>
    <xf numFmtId="0" fontId="26" fillId="4" borderId="16" xfId="0" applyFont="1" applyFill="1" applyBorder="1"/>
    <xf numFmtId="0" fontId="11" fillId="4" borderId="16" xfId="0" applyFont="1" applyFill="1" applyBorder="1" applyAlignment="1">
      <alignment horizontal="center"/>
    </xf>
    <xf numFmtId="0" fontId="11" fillId="4" borderId="16" xfId="0" applyFont="1" applyFill="1" applyBorder="1" applyAlignment="1">
      <alignment horizontal="right"/>
    </xf>
    <xf numFmtId="0" fontId="11" fillId="4" borderId="16" xfId="0" applyFont="1" applyFill="1" applyBorder="1" applyAlignment="1">
      <alignment horizontal="right" vertical="center" wrapText="1"/>
    </xf>
    <xf numFmtId="0" fontId="12" fillId="4" borderId="22" xfId="0" applyFont="1" applyFill="1" applyBorder="1" applyAlignment="1">
      <alignment horizontal="right" vertical="center" wrapText="1"/>
    </xf>
    <xf numFmtId="0" fontId="30" fillId="4" borderId="0" xfId="0" applyFont="1" applyFill="1" applyProtection="1"/>
    <xf numFmtId="0" fontId="2" fillId="4" borderId="0" xfId="3" applyFont="1" applyFill="1" applyBorder="1" applyAlignment="1" applyProtection="1">
      <alignment horizontal="center"/>
      <protection locked="0"/>
    </xf>
    <xf numFmtId="0" fontId="2" fillId="4" borderId="0" xfId="0" applyFont="1" applyFill="1" applyBorder="1" applyAlignment="1" applyProtection="1">
      <alignment horizontal="right"/>
      <protection locked="0"/>
    </xf>
    <xf numFmtId="0" fontId="5" fillId="4" borderId="4" xfId="0" applyNumberFormat="1" applyFont="1" applyFill="1" applyBorder="1" applyAlignment="1" applyProtection="1">
      <protection locked="0"/>
    </xf>
    <xf numFmtId="0" fontId="5" fillId="4" borderId="0" xfId="0" applyNumberFormat="1" applyFont="1" applyFill="1" applyBorder="1" applyAlignment="1" applyProtection="1">
      <protection locked="0"/>
    </xf>
    <xf numFmtId="0" fontId="30" fillId="4" borderId="0" xfId="0" applyFont="1" applyFill="1" applyProtection="1">
      <protection locked="0"/>
    </xf>
    <xf numFmtId="0" fontId="31" fillId="4" borderId="0" xfId="0" applyFont="1" applyFill="1" applyBorder="1" applyAlignment="1" applyProtection="1">
      <alignment horizontal="centerContinuous"/>
      <protection locked="0"/>
    </xf>
    <xf numFmtId="0" fontId="2" fillId="4" borderId="0" xfId="3" applyFont="1" applyFill="1" applyBorder="1" applyAlignment="1" applyProtection="1">
      <alignment horizontal="centerContinuous"/>
      <protection locked="0"/>
    </xf>
    <xf numFmtId="0" fontId="31" fillId="4" borderId="0" xfId="0" applyFont="1" applyFill="1" applyBorder="1" applyAlignment="1" applyProtection="1">
      <alignment horizontal="center"/>
      <protection locked="0"/>
    </xf>
    <xf numFmtId="0" fontId="5" fillId="4" borderId="0" xfId="3" applyFont="1" applyFill="1" applyBorder="1" applyAlignment="1" applyProtection="1">
      <alignment horizontal="center" vertical="center"/>
      <protection locked="0"/>
    </xf>
    <xf numFmtId="0" fontId="30" fillId="4" borderId="0" xfId="0" applyFont="1" applyFill="1" applyBorder="1" applyAlignment="1" applyProtection="1">
      <alignment horizontal="center"/>
      <protection locked="0"/>
    </xf>
    <xf numFmtId="0" fontId="30" fillId="4" borderId="0" xfId="0" applyFont="1" applyFill="1" applyBorder="1" applyProtection="1">
      <protection locked="0"/>
    </xf>
    <xf numFmtId="0" fontId="30" fillId="4" borderId="0" xfId="0" applyFont="1" applyFill="1" applyBorder="1" applyProtection="1"/>
    <xf numFmtId="0" fontId="30" fillId="4" borderId="1" xfId="0" applyFont="1" applyFill="1" applyBorder="1" applyAlignment="1" applyProtection="1">
      <protection locked="0"/>
    </xf>
    <xf numFmtId="0" fontId="2" fillId="4" borderId="0" xfId="3" applyFont="1" applyFill="1" applyBorder="1" applyAlignment="1" applyProtection="1">
      <alignment vertical="center"/>
      <protection locked="0"/>
    </xf>
    <xf numFmtId="0" fontId="30" fillId="0" borderId="2" xfId="0" applyFont="1" applyFill="1" applyBorder="1" applyAlignment="1" applyProtection="1">
      <protection locked="0"/>
    </xf>
    <xf numFmtId="0" fontId="5" fillId="4" borderId="1" xfId="0" applyFont="1" applyFill="1" applyBorder="1" applyAlignment="1" applyProtection="1">
      <alignment vertical="top"/>
      <protection locked="0"/>
    </xf>
    <xf numFmtId="0" fontId="5" fillId="4" borderId="0" xfId="0" applyFont="1" applyFill="1" applyBorder="1" applyAlignment="1" applyProtection="1">
      <alignment vertical="top"/>
      <protection locked="0"/>
    </xf>
    <xf numFmtId="0" fontId="5" fillId="4" borderId="18" xfId="0" applyFont="1" applyFill="1" applyBorder="1" applyAlignment="1" applyProtection="1">
      <alignment horizontal="left" vertical="top" wrapText="1"/>
      <protection locked="0"/>
    </xf>
    <xf numFmtId="3" fontId="5" fillId="4" borderId="0" xfId="2" applyNumberFormat="1" applyFont="1" applyFill="1" applyBorder="1" applyAlignment="1" applyProtection="1">
      <alignment horizontal="right" vertical="top"/>
      <protection locked="0"/>
    </xf>
    <xf numFmtId="0" fontId="30" fillId="4" borderId="2" xfId="0" applyFont="1" applyFill="1" applyBorder="1" applyAlignment="1" applyProtection="1">
      <alignment vertical="top"/>
      <protection locked="0"/>
    </xf>
    <xf numFmtId="0" fontId="5" fillId="4" borderId="1" xfId="0" applyFont="1" applyFill="1" applyBorder="1" applyAlignment="1" applyProtection="1">
      <alignment horizontal="center" vertical="top"/>
      <protection locked="0"/>
    </xf>
    <xf numFmtId="0" fontId="5" fillId="4" borderId="0" xfId="0" applyFont="1" applyFill="1" applyBorder="1" applyAlignment="1" applyProtection="1">
      <alignment horizontal="center" vertical="top"/>
      <protection locked="0"/>
    </xf>
    <xf numFmtId="0" fontId="35" fillId="4" borderId="3" xfId="0" applyFont="1" applyFill="1" applyBorder="1" applyAlignment="1" applyProtection="1">
      <alignment vertical="top"/>
      <protection locked="0"/>
    </xf>
    <xf numFmtId="0" fontId="35" fillId="4" borderId="4" xfId="0" applyFont="1" applyFill="1" applyBorder="1" applyAlignment="1" applyProtection="1">
      <alignment vertical="top"/>
      <protection locked="0"/>
    </xf>
    <xf numFmtId="3" fontId="35" fillId="4" borderId="4" xfId="0" applyNumberFormat="1" applyFont="1" applyFill="1" applyBorder="1" applyAlignment="1" applyProtection="1">
      <alignment horizontal="right" vertical="top"/>
      <protection locked="0"/>
    </xf>
    <xf numFmtId="3" fontId="5" fillId="4" borderId="5" xfId="0" applyNumberFormat="1" applyFont="1" applyFill="1" applyBorder="1" applyAlignment="1" applyProtection="1">
      <alignment vertical="top"/>
      <protection locked="0"/>
    </xf>
    <xf numFmtId="0" fontId="5" fillId="4" borderId="0" xfId="0" applyFont="1" applyFill="1" applyAlignment="1" applyProtection="1">
      <alignment vertical="center"/>
      <protection locked="0"/>
    </xf>
    <xf numFmtId="0" fontId="5" fillId="4" borderId="0" xfId="0" applyFont="1" applyFill="1" applyAlignment="1" applyProtection="1">
      <alignment horizontal="right" vertical="top"/>
      <protection locked="0"/>
    </xf>
    <xf numFmtId="0" fontId="30" fillId="4" borderId="0" xfId="0" applyFont="1" applyFill="1" applyBorder="1" applyAlignment="1" applyProtection="1">
      <protection locked="0"/>
    </xf>
    <xf numFmtId="0" fontId="5" fillId="4" borderId="0" xfId="0" applyFont="1" applyFill="1" applyBorder="1" applyAlignment="1" applyProtection="1">
      <alignment vertical="top" wrapText="1"/>
      <protection locked="0"/>
    </xf>
    <xf numFmtId="0" fontId="2" fillId="4" borderId="4" xfId="0" applyNumberFormat="1" applyFont="1" applyFill="1" applyBorder="1" applyAlignment="1" applyProtection="1">
      <protection locked="0"/>
    </xf>
    <xf numFmtId="0" fontId="30" fillId="4" borderId="0" xfId="0" applyFont="1" applyFill="1" applyAlignment="1" applyProtection="1">
      <alignment vertical="top"/>
      <protection locked="0"/>
    </xf>
    <xf numFmtId="0" fontId="30" fillId="4" borderId="0" xfId="0" applyFont="1" applyFill="1" applyAlignment="1" applyProtection="1">
      <protection locked="0"/>
    </xf>
    <xf numFmtId="0" fontId="36" fillId="4" borderId="0" xfId="0" applyFont="1" applyFill="1" applyAlignment="1" applyProtection="1">
      <alignment horizontal="right" vertical="top"/>
      <protection locked="0"/>
    </xf>
    <xf numFmtId="0" fontId="30" fillId="4" borderId="0" xfId="0" applyFont="1" applyFill="1" applyAlignment="1">
      <alignment vertical="top"/>
    </xf>
    <xf numFmtId="0" fontId="30" fillId="4" borderId="0" xfId="0" applyFont="1" applyFill="1" applyBorder="1"/>
    <xf numFmtId="0" fontId="30" fillId="4" borderId="0" xfId="0" applyFont="1" applyFill="1" applyBorder="1" applyAlignment="1">
      <alignment vertical="top"/>
    </xf>
    <xf numFmtId="0" fontId="36" fillId="4" borderId="0" xfId="0" applyFont="1" applyFill="1" applyBorder="1" applyAlignment="1">
      <alignment horizontal="right" vertical="top"/>
    </xf>
    <xf numFmtId="0" fontId="2" fillId="4" borderId="0" xfId="0" applyFont="1" applyFill="1" applyBorder="1" applyAlignment="1"/>
    <xf numFmtId="0" fontId="2" fillId="4" borderId="0" xfId="1" applyNumberFormat="1" applyFont="1" applyFill="1" applyBorder="1" applyAlignment="1">
      <alignment vertical="center"/>
    </xf>
    <xf numFmtId="0" fontId="2" fillId="4" borderId="0" xfId="1" applyNumberFormat="1" applyFont="1" applyFill="1" applyBorder="1" applyAlignment="1">
      <alignment horizontal="centerContinuous" vertical="center"/>
    </xf>
    <xf numFmtId="0" fontId="2" fillId="4" borderId="0" xfId="0" applyFont="1" applyFill="1" applyBorder="1" applyAlignment="1">
      <alignment horizontal="right"/>
    </xf>
    <xf numFmtId="0" fontId="37" fillId="4" borderId="0" xfId="1" applyNumberFormat="1" applyFont="1" applyFill="1" applyBorder="1" applyAlignment="1">
      <alignment horizontal="right" vertical="top"/>
    </xf>
    <xf numFmtId="0" fontId="32" fillId="4" borderId="0" xfId="0" applyFont="1" applyFill="1" applyAlignment="1">
      <alignment vertical="top"/>
    </xf>
    <xf numFmtId="0" fontId="32" fillId="4" borderId="0" xfId="0" applyFont="1" applyFill="1" applyBorder="1"/>
    <xf numFmtId="0" fontId="2" fillId="4" borderId="1" xfId="1" applyNumberFormat="1" applyFont="1" applyFill="1" applyBorder="1" applyAlignment="1">
      <alignment vertical="center"/>
    </xf>
    <xf numFmtId="0" fontId="30" fillId="4" borderId="2" xfId="0" applyFont="1" applyFill="1" applyBorder="1"/>
    <xf numFmtId="0" fontId="30" fillId="4" borderId="1" xfId="0" applyFont="1" applyFill="1" applyBorder="1" applyAlignment="1">
      <alignment vertical="top"/>
    </xf>
    <xf numFmtId="0" fontId="5" fillId="4" borderId="0" xfId="0" applyFont="1" applyFill="1" applyBorder="1" applyAlignment="1">
      <alignment vertical="top"/>
    </xf>
    <xf numFmtId="0" fontId="2" fillId="4" borderId="0" xfId="0" applyFont="1" applyFill="1" applyBorder="1" applyAlignment="1">
      <alignment vertical="top"/>
    </xf>
    <xf numFmtId="0" fontId="2" fillId="4" borderId="0" xfId="0" applyFont="1" applyFill="1" applyBorder="1" applyAlignment="1">
      <alignment vertical="top" wrapText="1"/>
    </xf>
    <xf numFmtId="0" fontId="5" fillId="4" borderId="0" xfId="0" applyFont="1" applyFill="1" applyBorder="1" applyAlignment="1">
      <alignment vertical="top" wrapText="1"/>
    </xf>
    <xf numFmtId="0" fontId="31" fillId="4" borderId="1" xfId="0" applyFont="1" applyFill="1" applyBorder="1" applyAlignment="1">
      <alignment vertical="top"/>
    </xf>
    <xf numFmtId="0" fontId="5" fillId="4" borderId="0" xfId="0" applyFont="1" applyFill="1" applyBorder="1" applyAlignment="1">
      <alignment horizontal="left" vertical="top"/>
    </xf>
    <xf numFmtId="0" fontId="30" fillId="4" borderId="3" xfId="0" applyFont="1" applyFill="1" applyBorder="1" applyAlignment="1">
      <alignment vertical="top"/>
    </xf>
    <xf numFmtId="0" fontId="30" fillId="4" borderId="4" xfId="0" applyFont="1" applyFill="1" applyBorder="1" applyAlignment="1">
      <alignment vertical="top"/>
    </xf>
    <xf numFmtId="0" fontId="36" fillId="4" borderId="4" xfId="0" applyFont="1" applyFill="1" applyBorder="1" applyAlignment="1">
      <alignment horizontal="right" vertical="top"/>
    </xf>
    <xf numFmtId="0" fontId="30" fillId="4" borderId="5" xfId="0" applyFont="1" applyFill="1" applyBorder="1"/>
    <xf numFmtId="0" fontId="5" fillId="4" borderId="0" xfId="0" applyFont="1" applyFill="1" applyBorder="1"/>
    <xf numFmtId="43" fontId="5" fillId="4" borderId="0" xfId="2" applyFont="1" applyFill="1" applyBorder="1"/>
    <xf numFmtId="0" fontId="5" fillId="4" borderId="0" xfId="0" applyFont="1" applyFill="1" applyBorder="1" applyAlignment="1">
      <alignment vertical="center"/>
    </xf>
    <xf numFmtId="0" fontId="30" fillId="4" borderId="4" xfId="0" applyFont="1" applyFill="1" applyBorder="1"/>
    <xf numFmtId="0" fontId="5" fillId="4" borderId="4" xfId="0" applyFont="1" applyFill="1" applyBorder="1" applyAlignment="1">
      <alignment vertical="top"/>
    </xf>
    <xf numFmtId="0" fontId="5" fillId="4" borderId="4" xfId="0" applyFont="1" applyFill="1" applyBorder="1"/>
    <xf numFmtId="43" fontId="5" fillId="4" borderId="4" xfId="2" applyFont="1" applyFill="1" applyBorder="1"/>
    <xf numFmtId="0" fontId="5" fillId="4" borderId="4" xfId="0" applyFont="1" applyFill="1" applyBorder="1" applyAlignment="1">
      <alignment vertical="center"/>
    </xf>
    <xf numFmtId="0" fontId="2" fillId="4" borderId="0" xfId="0" applyFont="1" applyFill="1" applyBorder="1" applyAlignment="1">
      <alignment horizontal="right" vertical="top"/>
    </xf>
    <xf numFmtId="43" fontId="39" fillId="4" borderId="0" xfId="2" applyFont="1" applyFill="1" applyBorder="1" applyAlignment="1">
      <alignment horizontal="right" vertical="top"/>
    </xf>
    <xf numFmtId="0" fontId="5" fillId="4" borderId="0" xfId="0" applyFont="1" applyFill="1" applyBorder="1" applyAlignment="1">
      <alignment horizontal="right"/>
    </xf>
    <xf numFmtId="43" fontId="5" fillId="4" borderId="0" xfId="2" applyFont="1" applyFill="1" applyBorder="1" applyAlignment="1">
      <alignment vertical="top"/>
    </xf>
    <xf numFmtId="0" fontId="30" fillId="4" borderId="0" xfId="0" applyFont="1" applyFill="1" applyBorder="1" applyAlignment="1"/>
    <xf numFmtId="0" fontId="2" fillId="4" borderId="0" xfId="3" applyFont="1" applyFill="1" applyBorder="1" applyAlignment="1"/>
    <xf numFmtId="0" fontId="31" fillId="4" borderId="0" xfId="0" applyFont="1" applyFill="1" applyBorder="1" applyAlignment="1"/>
    <xf numFmtId="0" fontId="30" fillId="4" borderId="0" xfId="0" applyFont="1" applyFill="1" applyAlignment="1">
      <alignment wrapText="1"/>
    </xf>
    <xf numFmtId="0" fontId="30" fillId="4" borderId="0" xfId="0" applyFont="1" applyFill="1" applyBorder="1" applyAlignment="1">
      <alignment horizontal="center"/>
    </xf>
    <xf numFmtId="0" fontId="30" fillId="4" borderId="6" xfId="0" applyFont="1" applyFill="1" applyBorder="1"/>
    <xf numFmtId="0" fontId="5" fillId="4" borderId="4" xfId="0" applyFont="1" applyFill="1" applyBorder="1" applyAlignment="1">
      <alignment vertical="center" wrapText="1"/>
    </xf>
    <xf numFmtId="0" fontId="5" fillId="4" borderId="0" xfId="0" applyFont="1" applyFill="1" applyBorder="1" applyAlignment="1">
      <alignment vertical="center" wrapText="1"/>
    </xf>
    <xf numFmtId="0" fontId="5" fillId="4" borderId="0" xfId="0" applyFont="1" applyFill="1" applyBorder="1" applyAlignment="1">
      <alignment wrapText="1"/>
    </xf>
    <xf numFmtId="0" fontId="5" fillId="4" borderId="0" xfId="0" applyFont="1" applyFill="1" applyBorder="1" applyProtection="1">
      <protection locked="0"/>
    </xf>
    <xf numFmtId="43" fontId="5" fillId="4" borderId="0" xfId="2" applyFont="1" applyFill="1" applyBorder="1" applyProtection="1">
      <protection locked="0"/>
    </xf>
    <xf numFmtId="0" fontId="5" fillId="4" borderId="0" xfId="0" applyFont="1" applyFill="1" applyBorder="1" applyAlignment="1" applyProtection="1">
      <alignment vertical="center"/>
      <protection locked="0"/>
    </xf>
    <xf numFmtId="0" fontId="5" fillId="4" borderId="0" xfId="0" applyFont="1" applyFill="1" applyBorder="1" applyAlignment="1" applyProtection="1">
      <alignment wrapText="1"/>
      <protection locked="0"/>
    </xf>
    <xf numFmtId="0" fontId="5" fillId="4" borderId="0" xfId="0" applyNumberFormat="1" applyFont="1" applyFill="1" applyBorder="1" applyAlignment="1" applyProtection="1">
      <alignment horizontal="left"/>
    </xf>
    <xf numFmtId="0" fontId="29" fillId="4" borderId="0" xfId="0" applyFont="1" applyFill="1" applyBorder="1"/>
    <xf numFmtId="0" fontId="41" fillId="4" borderId="0" xfId="0" applyFont="1" applyFill="1"/>
    <xf numFmtId="0" fontId="30" fillId="4" borderId="0" xfId="0" applyFont="1" applyFill="1" applyAlignment="1"/>
    <xf numFmtId="0" fontId="30" fillId="4" borderId="0" xfId="0" applyFont="1" applyFill="1" applyAlignment="1">
      <alignment horizontal="left"/>
    </xf>
    <xf numFmtId="0" fontId="30" fillId="4" borderId="0" xfId="0" applyFont="1" applyFill="1" applyAlignment="1">
      <alignment vertical="center"/>
    </xf>
    <xf numFmtId="0" fontId="30" fillId="4" borderId="0" xfId="0" applyFont="1" applyFill="1" applyAlignment="1">
      <alignment horizontal="center"/>
    </xf>
    <xf numFmtId="0" fontId="30" fillId="4" borderId="0" xfId="0" applyFont="1" applyFill="1" applyBorder="1" applyAlignment="1" applyProtection="1"/>
    <xf numFmtId="0" fontId="2" fillId="4" borderId="0" xfId="1" applyNumberFormat="1" applyFont="1" applyFill="1" applyBorder="1" applyAlignment="1" applyProtection="1">
      <alignment horizontal="centerContinuous" vertical="center"/>
    </xf>
    <xf numFmtId="164" fontId="5" fillId="4" borderId="0" xfId="1" applyFont="1" applyFill="1" applyBorder="1" applyProtection="1"/>
    <xf numFmtId="0" fontId="2" fillId="4" borderId="1" xfId="1" applyNumberFormat="1" applyFont="1" applyFill="1" applyBorder="1" applyAlignment="1" applyProtection="1">
      <alignment horizontal="centerContinuous" vertical="center"/>
    </xf>
    <xf numFmtId="0" fontId="2" fillId="4" borderId="1" xfId="1" applyNumberFormat="1" applyFont="1" applyFill="1" applyBorder="1" applyAlignment="1" applyProtection="1">
      <alignment vertical="center"/>
    </xf>
    <xf numFmtId="0" fontId="31" fillId="4" borderId="1" xfId="0" applyFont="1" applyFill="1" applyBorder="1" applyAlignment="1" applyProtection="1"/>
    <xf numFmtId="0" fontId="2" fillId="4" borderId="0" xfId="0" applyFont="1" applyFill="1" applyBorder="1" applyAlignment="1" applyProtection="1">
      <alignment vertical="top"/>
    </xf>
    <xf numFmtId="0" fontId="30" fillId="4" borderId="1" xfId="0" applyFont="1" applyFill="1" applyBorder="1" applyAlignment="1" applyProtection="1"/>
    <xf numFmtId="0" fontId="5" fillId="4" borderId="0" xfId="0" applyFont="1" applyFill="1" applyBorder="1" applyAlignment="1" applyProtection="1">
      <alignment vertical="top"/>
    </xf>
    <xf numFmtId="0" fontId="2" fillId="4" borderId="0" xfId="0" applyFont="1" applyFill="1" applyBorder="1" applyAlignment="1" applyProtection="1">
      <alignment horizontal="right" vertical="top"/>
    </xf>
    <xf numFmtId="0" fontId="40" fillId="4" borderId="1" xfId="0" applyFont="1" applyFill="1" applyBorder="1" applyAlignment="1" applyProtection="1"/>
    <xf numFmtId="0" fontId="40" fillId="4" borderId="3" xfId="0" applyFont="1" applyFill="1" applyBorder="1" applyAlignment="1" applyProtection="1"/>
    <xf numFmtId="3" fontId="2" fillId="4" borderId="0" xfId="0" applyNumberFormat="1" applyFont="1" applyFill="1" applyBorder="1" applyAlignment="1" applyProtection="1">
      <alignment horizontal="center" vertical="center"/>
    </xf>
    <xf numFmtId="3" fontId="2" fillId="4" borderId="0" xfId="0" applyNumberFormat="1" applyFont="1" applyFill="1" applyBorder="1" applyAlignment="1" applyProtection="1">
      <alignment vertical="center"/>
    </xf>
    <xf numFmtId="0" fontId="5" fillId="4" borderId="0" xfId="0" applyFont="1" applyFill="1" applyBorder="1" applyAlignment="1" applyProtection="1"/>
    <xf numFmtId="0" fontId="5" fillId="4" borderId="0" xfId="0" applyFont="1" applyFill="1" applyBorder="1" applyProtection="1"/>
    <xf numFmtId="43" fontId="5" fillId="4" borderId="0" xfId="2" applyFont="1" applyFill="1" applyBorder="1" applyProtection="1"/>
    <xf numFmtId="0" fontId="5" fillId="4" borderId="0" xfId="0" applyFont="1" applyFill="1" applyBorder="1" applyAlignment="1" applyProtection="1">
      <alignment vertical="center"/>
    </xf>
    <xf numFmtId="0" fontId="42" fillId="4" borderId="0" xfId="0" applyFont="1" applyFill="1" applyBorder="1" applyAlignment="1" applyProtection="1">
      <alignment horizontal="right"/>
    </xf>
    <xf numFmtId="0" fontId="5" fillId="4" borderId="0" xfId="0" applyFont="1" applyFill="1" applyBorder="1" applyAlignment="1" applyProtection="1">
      <alignment horizontal="right"/>
    </xf>
    <xf numFmtId="43" fontId="5" fillId="4" borderId="0" xfId="2" applyFont="1" applyFill="1" applyBorder="1" applyAlignment="1" applyProtection="1">
      <alignment vertical="top"/>
    </xf>
    <xf numFmtId="0" fontId="5" fillId="4" borderId="0" xfId="0" applyFont="1" applyFill="1"/>
    <xf numFmtId="0" fontId="2" fillId="4" borderId="1" xfId="1" applyNumberFormat="1" applyFont="1" applyFill="1" applyBorder="1" applyAlignment="1">
      <alignment horizontal="centerContinuous" vertical="center"/>
    </xf>
    <xf numFmtId="0" fontId="43" fillId="4" borderId="0" xfId="0" applyFont="1" applyFill="1" applyAlignment="1">
      <alignment horizontal="center"/>
    </xf>
    <xf numFmtId="0" fontId="31" fillId="4" borderId="3" xfId="0" applyFont="1" applyFill="1" applyBorder="1" applyAlignment="1">
      <alignment vertical="top"/>
    </xf>
    <xf numFmtId="0" fontId="30" fillId="4" borderId="6" xfId="0" applyFont="1" applyFill="1" applyBorder="1" applyAlignment="1">
      <alignment vertical="top"/>
    </xf>
    <xf numFmtId="0" fontId="2" fillId="4" borderId="6" xfId="0" applyFont="1" applyFill="1" applyBorder="1" applyAlignment="1">
      <alignment vertical="top" wrapText="1"/>
    </xf>
    <xf numFmtId="0" fontId="5" fillId="4" borderId="0" xfId="0" applyFont="1" applyFill="1" applyAlignment="1">
      <alignment wrapText="1"/>
    </xf>
    <xf numFmtId="43" fontId="5" fillId="4" borderId="0" xfId="2" applyNumberFormat="1" applyFont="1" applyFill="1" applyAlignment="1">
      <alignment horizontal="center"/>
    </xf>
    <xf numFmtId="0" fontId="30" fillId="4" borderId="34" xfId="0" applyFont="1" applyFill="1" applyBorder="1" applyAlignment="1">
      <alignment horizontal="center" vertical="center" wrapText="1"/>
    </xf>
    <xf numFmtId="0" fontId="30" fillId="4" borderId="35" xfId="0" applyFont="1" applyFill="1" applyBorder="1" applyAlignment="1">
      <alignment horizontal="center" vertical="center" wrapText="1"/>
    </xf>
    <xf numFmtId="0" fontId="30" fillId="4" borderId="19" xfId="0" applyFont="1" applyFill="1" applyBorder="1" applyAlignment="1">
      <alignment horizontal="center" vertical="center" wrapText="1"/>
    </xf>
    <xf numFmtId="0" fontId="30" fillId="4" borderId="16" xfId="0" applyFont="1" applyFill="1" applyBorder="1" applyAlignment="1">
      <alignment horizontal="center" vertical="center" wrapText="1"/>
    </xf>
    <xf numFmtId="0" fontId="30" fillId="4" borderId="16" xfId="0" applyFont="1" applyFill="1" applyBorder="1" applyAlignment="1">
      <alignment horizontal="justify" vertical="center" wrapText="1"/>
    </xf>
    <xf numFmtId="3" fontId="30" fillId="4" borderId="0" xfId="0" applyNumberFormat="1" applyFont="1" applyFill="1"/>
    <xf numFmtId="169" fontId="11" fillId="0" borderId="0" xfId="0" applyNumberFormat="1" applyFont="1"/>
    <xf numFmtId="1" fontId="11" fillId="4" borderId="16" xfId="0" applyNumberFormat="1" applyFont="1" applyFill="1" applyBorder="1" applyAlignment="1">
      <alignment horizontal="right" vertical="center" wrapText="1"/>
    </xf>
    <xf numFmtId="3" fontId="30" fillId="4" borderId="0" xfId="0" applyNumberFormat="1" applyFont="1" applyFill="1" applyProtection="1">
      <protection locked="0"/>
    </xf>
    <xf numFmtId="0" fontId="5" fillId="4" borderId="0" xfId="0" applyFont="1" applyFill="1" applyBorder="1" applyAlignment="1" applyProtection="1">
      <alignment horizontal="left" vertical="top" wrapText="1"/>
      <protection locked="0"/>
    </xf>
    <xf numFmtId="0" fontId="35" fillId="4" borderId="4" xfId="0" applyFont="1" applyFill="1" applyBorder="1" applyAlignment="1" applyProtection="1">
      <alignment horizontal="left" vertical="top"/>
      <protection locked="0"/>
    </xf>
    <xf numFmtId="0" fontId="30" fillId="0" borderId="0" xfId="0" applyFont="1" applyBorder="1"/>
    <xf numFmtId="0" fontId="2" fillId="4" borderId="0" xfId="0" applyFont="1" applyFill="1" applyBorder="1" applyAlignment="1" applyProtection="1">
      <alignment horizontal="centerContinuous"/>
      <protection locked="0"/>
    </xf>
    <xf numFmtId="0" fontId="5" fillId="4" borderId="0" xfId="0" applyFont="1" applyFill="1" applyBorder="1" applyAlignment="1" applyProtection="1">
      <alignment horizontal="center"/>
      <protection locked="0"/>
    </xf>
    <xf numFmtId="0" fontId="5" fillId="4" borderId="0" xfId="0" applyFont="1" applyFill="1" applyBorder="1" applyAlignment="1" applyProtection="1">
      <protection locked="0"/>
    </xf>
    <xf numFmtId="0" fontId="5" fillId="4" borderId="0" xfId="0" applyFont="1" applyFill="1" applyProtection="1">
      <protection locked="0"/>
    </xf>
    <xf numFmtId="0" fontId="30" fillId="4" borderId="0" xfId="0" applyFont="1" applyFill="1" applyAlignment="1" applyProtection="1">
      <alignment horizontal="right"/>
      <protection locked="0"/>
    </xf>
    <xf numFmtId="0" fontId="30" fillId="0" borderId="0" xfId="0" applyFont="1" applyFill="1"/>
    <xf numFmtId="0" fontId="31" fillId="0" borderId="0" xfId="0" applyFont="1" applyFill="1"/>
    <xf numFmtId="0" fontId="43" fillId="0" borderId="0" xfId="0" applyFont="1" applyFill="1" applyAlignment="1">
      <alignment horizontal="center"/>
    </xf>
    <xf numFmtId="0" fontId="5" fillId="0" borderId="0" xfId="0" applyFont="1" applyFill="1" applyBorder="1" applyAlignment="1">
      <alignment vertical="top"/>
    </xf>
    <xf numFmtId="43" fontId="5" fillId="0" borderId="0" xfId="2" applyFont="1" applyFill="1" applyBorder="1"/>
    <xf numFmtId="3" fontId="11" fillId="4" borderId="18" xfId="0" applyNumberFormat="1" applyFont="1" applyFill="1" applyBorder="1" applyAlignment="1">
      <alignment horizontal="right" vertical="top" wrapText="1"/>
    </xf>
    <xf numFmtId="3" fontId="11" fillId="4" borderId="18" xfId="0" applyNumberFormat="1" applyFont="1" applyFill="1" applyBorder="1" applyAlignment="1">
      <alignment horizontal="right" vertical="center" wrapText="1"/>
    </xf>
    <xf numFmtId="3" fontId="12" fillId="4" borderId="18" xfId="0" applyNumberFormat="1" applyFont="1" applyFill="1" applyBorder="1" applyAlignment="1">
      <alignment horizontal="right" vertical="center" wrapText="1"/>
    </xf>
    <xf numFmtId="3" fontId="12" fillId="4" borderId="2" xfId="0" applyNumberFormat="1" applyFont="1" applyFill="1" applyBorder="1" applyAlignment="1">
      <alignment horizontal="right" vertical="center" wrapText="1"/>
    </xf>
    <xf numFmtId="3" fontId="11" fillId="4" borderId="2" xfId="0" applyNumberFormat="1" applyFont="1" applyFill="1" applyBorder="1" applyAlignment="1">
      <alignment horizontal="right" vertical="center" wrapText="1"/>
    </xf>
    <xf numFmtId="3" fontId="11" fillId="4" borderId="5" xfId="0" applyNumberFormat="1" applyFont="1" applyFill="1" applyBorder="1" applyAlignment="1">
      <alignment horizontal="right" vertical="center" wrapText="1"/>
    </xf>
    <xf numFmtId="3" fontId="11" fillId="4" borderId="19" xfId="0" applyNumberFormat="1" applyFont="1" applyFill="1" applyBorder="1" applyAlignment="1">
      <alignment horizontal="right" vertical="center" wrapText="1"/>
    </xf>
    <xf numFmtId="167" fontId="11" fillId="4" borderId="0" xfId="0" applyNumberFormat="1" applyFont="1" applyFill="1"/>
    <xf numFmtId="167" fontId="11" fillId="0" borderId="0" xfId="0" applyNumberFormat="1" applyFont="1"/>
    <xf numFmtId="167" fontId="23" fillId="0" borderId="0" xfId="0" applyNumberFormat="1" applyFont="1" applyAlignment="1">
      <alignment horizontal="center"/>
    </xf>
    <xf numFmtId="3" fontId="11" fillId="4" borderId="22" xfId="0" applyNumberFormat="1" applyFont="1" applyFill="1" applyBorder="1" applyAlignment="1">
      <alignment horizontal="right" vertical="center" wrapText="1"/>
    </xf>
    <xf numFmtId="3" fontId="11" fillId="4" borderId="16" xfId="0" applyNumberFormat="1" applyFont="1" applyFill="1" applyBorder="1" applyAlignment="1">
      <alignment horizontal="right" vertical="center" wrapText="1"/>
    </xf>
    <xf numFmtId="3" fontId="11" fillId="4" borderId="0" xfId="0" applyNumberFormat="1" applyFont="1" applyFill="1"/>
    <xf numFmtId="3" fontId="11" fillId="4" borderId="17" xfId="0" applyNumberFormat="1" applyFont="1" applyFill="1" applyBorder="1" applyAlignment="1">
      <alignment horizontal="justify" vertical="center" wrapText="1"/>
    </xf>
    <xf numFmtId="3" fontId="12" fillId="4" borderId="22" xfId="0" applyNumberFormat="1" applyFont="1" applyFill="1" applyBorder="1" applyAlignment="1">
      <alignment horizontal="right" vertical="center" wrapText="1"/>
    </xf>
    <xf numFmtId="0" fontId="11" fillId="0" borderId="0" xfId="0" applyFont="1" applyAlignment="1">
      <alignment horizontal="center"/>
    </xf>
    <xf numFmtId="0" fontId="11" fillId="0" borderId="4" xfId="0" applyFont="1" applyBorder="1"/>
    <xf numFmtId="0" fontId="11" fillId="0" borderId="0" xfId="0" applyFont="1" applyAlignment="1"/>
    <xf numFmtId="0" fontId="11" fillId="0" borderId="4" xfId="0" applyFont="1" applyBorder="1" applyAlignment="1">
      <alignment horizontal="center"/>
    </xf>
    <xf numFmtId="0" fontId="11" fillId="0" borderId="4" xfId="0" applyFont="1" applyBorder="1" applyAlignment="1"/>
    <xf numFmtId="0" fontId="21" fillId="0" borderId="0" xfId="0" applyFont="1" applyFill="1"/>
    <xf numFmtId="170" fontId="0" fillId="0" borderId="0" xfId="0" applyNumberFormat="1"/>
    <xf numFmtId="170" fontId="0" fillId="4" borderId="0" xfId="0" applyNumberFormat="1" applyFill="1"/>
    <xf numFmtId="170" fontId="11" fillId="4" borderId="1" xfId="0" applyNumberFormat="1" applyFont="1" applyFill="1" applyBorder="1" applyAlignment="1">
      <alignment horizontal="right" vertical="center" wrapText="1"/>
    </xf>
    <xf numFmtId="0" fontId="0" fillId="0" borderId="0" xfId="0" applyBorder="1"/>
    <xf numFmtId="0" fontId="11" fillId="0" borderId="0" xfId="0" applyFont="1" applyBorder="1"/>
    <xf numFmtId="0" fontId="11" fillId="0" borderId="2" xfId="0" applyFont="1" applyFill="1" applyBorder="1" applyAlignment="1">
      <alignment horizontal="justify" vertical="center" wrapText="1"/>
    </xf>
    <xf numFmtId="0" fontId="11" fillId="0" borderId="0" xfId="0" applyFont="1" applyFill="1" applyBorder="1" applyAlignment="1">
      <alignment horizontal="justify" vertical="center" wrapText="1"/>
    </xf>
    <xf numFmtId="0" fontId="45" fillId="0" borderId="0" xfId="0" applyFont="1" applyAlignment="1">
      <alignment horizontal="center"/>
    </xf>
    <xf numFmtId="0" fontId="45" fillId="0" borderId="0" xfId="0" applyFont="1"/>
    <xf numFmtId="0" fontId="1" fillId="4" borderId="0" xfId="0" applyFont="1" applyFill="1" applyAlignment="1" applyProtection="1">
      <alignment horizontal="center"/>
      <protection locked="0"/>
    </xf>
    <xf numFmtId="0" fontId="11" fillId="4" borderId="0" xfId="0" applyFont="1" applyFill="1" applyAlignment="1" applyProtection="1">
      <alignment horizontal="right"/>
      <protection locked="0"/>
    </xf>
    <xf numFmtId="0" fontId="1" fillId="4" borderId="0" xfId="0" applyFont="1" applyFill="1" applyProtection="1">
      <protection locked="0"/>
    </xf>
    <xf numFmtId="0" fontId="11" fillId="4" borderId="0" xfId="0" applyFont="1" applyFill="1" applyAlignment="1" applyProtection="1">
      <alignment horizontal="center"/>
      <protection locked="0"/>
    </xf>
    <xf numFmtId="0" fontId="5" fillId="4" borderId="4" xfId="0" applyFont="1" applyFill="1" applyBorder="1" applyProtection="1">
      <protection locked="0"/>
    </xf>
    <xf numFmtId="0" fontId="30" fillId="4" borderId="4" xfId="0" applyFont="1" applyFill="1" applyBorder="1" applyProtection="1">
      <protection locked="0"/>
    </xf>
    <xf numFmtId="0" fontId="30" fillId="4" borderId="0" xfId="0" applyFont="1" applyFill="1" applyAlignment="1" applyProtection="1">
      <alignment horizontal="center"/>
      <protection locked="0"/>
    </xf>
    <xf numFmtId="0" fontId="11" fillId="4" borderId="11" xfId="0" applyFont="1" applyFill="1" applyBorder="1" applyAlignment="1" applyProtection="1">
      <protection locked="0"/>
    </xf>
    <xf numFmtId="0" fontId="4" fillId="4" borderId="7" xfId="3" applyFont="1" applyFill="1" applyBorder="1" applyAlignment="1" applyProtection="1">
      <alignment vertical="center"/>
      <protection locked="0"/>
    </xf>
    <xf numFmtId="0" fontId="11" fillId="0" borderId="8" xfId="0" applyFont="1" applyFill="1" applyBorder="1" applyAlignment="1" applyProtection="1">
      <protection locked="0"/>
    </xf>
    <xf numFmtId="0" fontId="11" fillId="4" borderId="0" xfId="0" applyFont="1" applyFill="1" applyBorder="1" applyProtection="1">
      <protection locked="0"/>
    </xf>
    <xf numFmtId="0" fontId="1" fillId="4" borderId="1" xfId="0" applyFont="1" applyFill="1" applyBorder="1" applyAlignment="1" applyProtection="1">
      <alignment vertical="top"/>
      <protection locked="0"/>
    </xf>
    <xf numFmtId="0" fontId="1" fillId="7" borderId="0" xfId="0" applyFont="1" applyFill="1" applyBorder="1"/>
    <xf numFmtId="0" fontId="1" fillId="0" borderId="0" xfId="0" applyFont="1" applyFill="1" applyBorder="1" applyAlignment="1">
      <alignment wrapText="1"/>
    </xf>
    <xf numFmtId="3" fontId="1" fillId="4" borderId="0" xfId="2" applyNumberFormat="1" applyFont="1" applyFill="1" applyBorder="1" applyAlignment="1" applyProtection="1">
      <alignment horizontal="right" vertical="top"/>
      <protection locked="0"/>
    </xf>
    <xf numFmtId="0" fontId="11" fillId="4" borderId="2" xfId="0" applyFont="1" applyFill="1" applyBorder="1" applyAlignment="1" applyProtection="1">
      <alignment vertical="top"/>
      <protection locked="0"/>
    </xf>
    <xf numFmtId="0" fontId="11" fillId="4" borderId="0" xfId="0" applyFont="1" applyFill="1" applyProtection="1">
      <protection locked="0"/>
    </xf>
    <xf numFmtId="1" fontId="11" fillId="4" borderId="0" xfId="0" applyNumberFormat="1" applyFont="1" applyFill="1" applyProtection="1">
      <protection locked="0"/>
    </xf>
    <xf numFmtId="0" fontId="1" fillId="4" borderId="1" xfId="0" applyFont="1" applyFill="1" applyBorder="1" applyAlignment="1" applyProtection="1">
      <alignment horizontal="center" vertical="top"/>
      <protection locked="0"/>
    </xf>
    <xf numFmtId="0" fontId="1" fillId="0" borderId="0" xfId="0" applyFont="1" applyFill="1" applyBorder="1" applyAlignment="1">
      <alignment horizontal="left" vertical="center" wrapText="1"/>
    </xf>
    <xf numFmtId="0" fontId="1" fillId="0" borderId="0" xfId="0" applyFont="1" applyBorder="1"/>
    <xf numFmtId="0" fontId="11" fillId="0" borderId="0" xfId="0" applyFont="1" applyFill="1" applyBorder="1" applyAlignment="1">
      <alignment wrapText="1"/>
    </xf>
    <xf numFmtId="0" fontId="11" fillId="0" borderId="0" xfId="0" applyFont="1" applyBorder="1" applyAlignment="1">
      <alignment vertical="center"/>
    </xf>
    <xf numFmtId="0" fontId="1" fillId="0" borderId="0" xfId="0" applyFont="1" applyFill="1" applyBorder="1" applyAlignment="1">
      <alignment horizontal="left" vertical="center"/>
    </xf>
    <xf numFmtId="0" fontId="44" fillId="0" borderId="0" xfId="0" applyFont="1" applyFill="1"/>
    <xf numFmtId="0" fontId="41" fillId="0" borderId="0" xfId="0" applyFont="1" applyFill="1"/>
    <xf numFmtId="0" fontId="30" fillId="0" borderId="0" xfId="0" applyFont="1" applyFill="1" applyBorder="1"/>
    <xf numFmtId="4" fontId="11" fillId="0" borderId="0" xfId="0" applyNumberFormat="1" applyFont="1"/>
    <xf numFmtId="172" fontId="30" fillId="4" borderId="0" xfId="0" applyNumberFormat="1" applyFont="1" applyFill="1"/>
    <xf numFmtId="173" fontId="30" fillId="4" borderId="0" xfId="0" applyNumberFormat="1" applyFont="1" applyFill="1"/>
    <xf numFmtId="173" fontId="30" fillId="0" borderId="0" xfId="0" applyNumberFormat="1" applyFont="1" applyFill="1"/>
    <xf numFmtId="4" fontId="30" fillId="0" borderId="0" xfId="0" applyNumberFormat="1" applyFont="1" applyFill="1"/>
    <xf numFmtId="171" fontId="31" fillId="0" borderId="0" xfId="0" applyNumberFormat="1" applyFont="1" applyFill="1"/>
    <xf numFmtId="173" fontId="31" fillId="0" borderId="0" xfId="0" applyNumberFormat="1" applyFont="1" applyFill="1"/>
    <xf numFmtId="0" fontId="49" fillId="11" borderId="0" xfId="0" applyFont="1" applyFill="1" applyAlignment="1"/>
    <xf numFmtId="0" fontId="0" fillId="11" borderId="0" xfId="0" applyFill="1"/>
    <xf numFmtId="0" fontId="31" fillId="4" borderId="0" xfId="0" applyFont="1" applyFill="1"/>
    <xf numFmtId="0" fontId="31" fillId="4" borderId="0" xfId="0" applyFont="1" applyFill="1" applyAlignment="1">
      <alignment horizontal="center"/>
    </xf>
    <xf numFmtId="0" fontId="31" fillId="4" borderId="0" xfId="0" applyFont="1" applyFill="1" applyAlignment="1">
      <alignment horizontal="right"/>
    </xf>
    <xf numFmtId="0" fontId="50" fillId="4" borderId="0" xfId="0" applyFont="1" applyFill="1" applyAlignment="1">
      <alignment horizontal="center"/>
    </xf>
    <xf numFmtId="0" fontId="0" fillId="8" borderId="0" xfId="0" applyFill="1"/>
    <xf numFmtId="0" fontId="50" fillId="4" borderId="0" xfId="0" applyFont="1" applyFill="1" applyBorder="1" applyAlignment="1">
      <alignment horizontal="center"/>
    </xf>
    <xf numFmtId="165" fontId="29" fillId="4" borderId="9" xfId="2" applyNumberFormat="1" applyFont="1" applyFill="1" applyBorder="1" applyAlignment="1">
      <alignment horizontal="center" vertical="center" wrapText="1"/>
    </xf>
    <xf numFmtId="0" fontId="53" fillId="4" borderId="0" xfId="3" applyFont="1" applyFill="1" applyBorder="1" applyAlignment="1">
      <alignment vertical="center"/>
    </xf>
    <xf numFmtId="0" fontId="54" fillId="4" borderId="0" xfId="3" applyFont="1" applyFill="1" applyBorder="1" applyAlignment="1"/>
    <xf numFmtId="0" fontId="55" fillId="4" borderId="0" xfId="0" applyFont="1" applyFill="1" applyBorder="1" applyAlignment="1"/>
    <xf numFmtId="0" fontId="55" fillId="4" borderId="0" xfId="0" applyFont="1" applyFill="1" applyBorder="1"/>
    <xf numFmtId="3" fontId="56" fillId="4" borderId="0" xfId="0" applyNumberFormat="1" applyFont="1" applyFill="1" applyBorder="1" applyAlignment="1">
      <alignment vertical="top"/>
    </xf>
    <xf numFmtId="0" fontId="57" fillId="4" borderId="0" xfId="0" applyFont="1" applyFill="1" applyBorder="1" applyAlignment="1">
      <alignment vertical="top"/>
    </xf>
    <xf numFmtId="3" fontId="51" fillId="4" borderId="0" xfId="0" applyNumberFormat="1" applyFont="1" applyFill="1" applyBorder="1" applyAlignment="1">
      <alignment vertical="top"/>
    </xf>
    <xf numFmtId="3" fontId="56" fillId="4" borderId="0" xfId="2" applyNumberFormat="1" applyFont="1" applyFill="1" applyBorder="1" applyAlignment="1" applyProtection="1">
      <alignment vertical="top"/>
      <protection locked="0"/>
    </xf>
    <xf numFmtId="0" fontId="51" fillId="4" borderId="0" xfId="0" applyFont="1" applyFill="1" applyBorder="1" applyAlignment="1">
      <alignment vertical="top" wrapText="1"/>
    </xf>
    <xf numFmtId="0" fontId="56" fillId="4" borderId="0" xfId="0" applyFont="1" applyFill="1" applyBorder="1" applyAlignment="1">
      <alignment vertical="top"/>
    </xf>
    <xf numFmtId="3" fontId="58" fillId="4" borderId="0" xfId="0" applyNumberFormat="1" applyFont="1" applyFill="1" applyBorder="1" applyAlignment="1">
      <alignment vertical="top"/>
    </xf>
    <xf numFmtId="3" fontId="56" fillId="4" borderId="0" xfId="0" applyNumberFormat="1" applyFont="1" applyFill="1" applyBorder="1" applyAlignment="1" applyProtection="1">
      <alignment vertical="top"/>
      <protection locked="0"/>
    </xf>
    <xf numFmtId="3" fontId="56" fillId="0" borderId="0" xfId="2" applyNumberFormat="1" applyFont="1" applyFill="1" applyBorder="1" applyAlignment="1" applyProtection="1">
      <alignment vertical="top"/>
      <protection locked="0"/>
    </xf>
    <xf numFmtId="0" fontId="59" fillId="4" borderId="0" xfId="0" applyFont="1" applyFill="1" applyBorder="1" applyAlignment="1">
      <alignment vertical="top"/>
    </xf>
    <xf numFmtId="3" fontId="59" fillId="4" borderId="0" xfId="0" applyNumberFormat="1" applyFont="1" applyFill="1" applyBorder="1" applyAlignment="1">
      <alignment vertical="top"/>
    </xf>
    <xf numFmtId="0" fontId="60" fillId="4" borderId="0" xfId="0" applyFont="1" applyFill="1" applyBorder="1" applyAlignment="1">
      <alignment vertical="top"/>
    </xf>
    <xf numFmtId="3" fontId="51" fillId="4" borderId="0" xfId="2" applyNumberFormat="1" applyFont="1" applyFill="1" applyBorder="1" applyAlignment="1">
      <alignment vertical="top"/>
    </xf>
    <xf numFmtId="3" fontId="57" fillId="4" borderId="0" xfId="0" applyNumberFormat="1" applyFont="1" applyFill="1" applyBorder="1" applyAlignment="1">
      <alignment vertical="top"/>
    </xf>
    <xf numFmtId="3" fontId="59" fillId="4" borderId="0" xfId="2" applyNumberFormat="1" applyFont="1" applyFill="1" applyBorder="1" applyAlignment="1">
      <alignment vertical="top"/>
    </xf>
    <xf numFmtId="0" fontId="59" fillId="4" borderId="0" xfId="0" applyFont="1" applyFill="1" applyBorder="1" applyAlignment="1">
      <alignment vertical="top" wrapText="1"/>
    </xf>
    <xf numFmtId="0" fontId="57" fillId="4" borderId="4" xfId="0" applyFont="1" applyFill="1" applyBorder="1"/>
    <xf numFmtId="0" fontId="57" fillId="4" borderId="4" xfId="0" applyFont="1" applyFill="1" applyBorder="1" applyAlignment="1"/>
    <xf numFmtId="0" fontId="57" fillId="4" borderId="0" xfId="0" applyFont="1" applyFill="1" applyBorder="1"/>
    <xf numFmtId="0" fontId="57" fillId="4" borderId="0" xfId="0" applyFont="1" applyFill="1" applyBorder="1" applyAlignment="1"/>
    <xf numFmtId="0" fontId="56" fillId="4" borderId="4" xfId="0" applyFont="1" applyFill="1" applyBorder="1" applyAlignment="1">
      <alignment vertical="top"/>
    </xf>
    <xf numFmtId="0" fontId="56" fillId="4" borderId="4" xfId="0" applyFont="1" applyFill="1" applyBorder="1"/>
    <xf numFmtId="43" fontId="56" fillId="4" borderId="4" xfId="2" applyFont="1" applyFill="1" applyBorder="1"/>
    <xf numFmtId="0" fontId="56" fillId="4" borderId="4" xfId="0" applyFont="1" applyFill="1" applyBorder="1" applyAlignment="1">
      <alignment vertical="center"/>
    </xf>
    <xf numFmtId="0" fontId="56" fillId="4" borderId="4" xfId="0" applyFont="1" applyFill="1" applyBorder="1" applyAlignment="1"/>
    <xf numFmtId="0" fontId="56" fillId="4" borderId="0" xfId="0" applyFont="1" applyFill="1" applyBorder="1"/>
    <xf numFmtId="43" fontId="56" fillId="4" borderId="0" xfId="2" applyFont="1" applyFill="1" applyBorder="1"/>
    <xf numFmtId="0" fontId="56" fillId="4" borderId="0" xfId="0" applyFont="1" applyFill="1" applyBorder="1" applyAlignment="1">
      <alignment vertical="center"/>
    </xf>
    <xf numFmtId="0" fontId="56" fillId="4" borderId="0" xfId="0" applyFont="1" applyFill="1" applyBorder="1" applyAlignment="1"/>
    <xf numFmtId="0" fontId="57" fillId="4" borderId="0" xfId="0" applyFont="1" applyFill="1"/>
    <xf numFmtId="166" fontId="51" fillId="4" borderId="0" xfId="2" applyNumberFormat="1" applyFont="1" applyFill="1" applyBorder="1" applyAlignment="1">
      <alignment vertical="top"/>
    </xf>
    <xf numFmtId="0" fontId="57" fillId="4" borderId="0" xfId="0" applyFont="1" applyFill="1" applyBorder="1" applyAlignment="1">
      <alignment horizontal="right" vertical="top"/>
    </xf>
    <xf numFmtId="0" fontId="51" fillId="4" borderId="0" xfId="0" applyFont="1" applyFill="1" applyBorder="1" applyAlignment="1">
      <alignment vertical="top"/>
    </xf>
    <xf numFmtId="3" fontId="61" fillId="4" borderId="0" xfId="0" applyNumberFormat="1" applyFont="1" applyFill="1" applyBorder="1" applyAlignment="1">
      <alignment horizontal="right" vertical="top"/>
    </xf>
    <xf numFmtId="0" fontId="56" fillId="4" borderId="0" xfId="0" applyFont="1" applyFill="1" applyBorder="1" applyAlignment="1">
      <alignment vertical="top" wrapText="1"/>
    </xf>
    <xf numFmtId="0" fontId="56" fillId="4" borderId="0" xfId="0" applyFont="1" applyFill="1" applyBorder="1" applyAlignment="1">
      <alignment horizontal="left" vertical="top" wrapText="1"/>
    </xf>
    <xf numFmtId="3" fontId="56" fillId="4" borderId="0" xfId="2" applyNumberFormat="1" applyFont="1" applyFill="1" applyBorder="1" applyAlignment="1">
      <alignment vertical="top"/>
    </xf>
    <xf numFmtId="3" fontId="51" fillId="4" borderId="0" xfId="0" applyNumberFormat="1" applyFont="1" applyFill="1" applyBorder="1" applyAlignment="1" applyProtection="1">
      <alignment vertical="top"/>
    </xf>
    <xf numFmtId="0" fontId="50" fillId="4" borderId="0" xfId="0" applyFont="1" applyFill="1" applyBorder="1" applyAlignment="1">
      <alignment horizontal="right" vertical="top"/>
    </xf>
    <xf numFmtId="0" fontId="51" fillId="4" borderId="0" xfId="0" applyFont="1" applyFill="1" applyBorder="1" applyAlignment="1">
      <alignment horizontal="left" vertical="top" wrapText="1"/>
    </xf>
    <xf numFmtId="0" fontId="57" fillId="4" borderId="0" xfId="0" applyFont="1" applyFill="1" applyBorder="1" applyAlignment="1">
      <alignment vertical="top" wrapText="1"/>
    </xf>
    <xf numFmtId="0" fontId="51" fillId="4" borderId="0" xfId="0" applyFont="1" applyFill="1" applyBorder="1" applyAlignment="1">
      <alignment horizontal="left" vertical="top"/>
    </xf>
    <xf numFmtId="3" fontId="58" fillId="4" borderId="0" xfId="2" applyNumberFormat="1" applyFont="1" applyFill="1" applyBorder="1" applyAlignment="1">
      <alignment vertical="top"/>
    </xf>
    <xf numFmtId="0" fontId="56" fillId="4" borderId="0" xfId="0" applyFont="1" applyFill="1" applyBorder="1" applyAlignment="1">
      <alignment horizontal="left" vertical="top"/>
    </xf>
    <xf numFmtId="0" fontId="57" fillId="4" borderId="0" xfId="0" applyFont="1" applyFill="1" applyBorder="1" applyProtection="1">
      <protection locked="0"/>
    </xf>
    <xf numFmtId="0" fontId="57" fillId="4" borderId="0" xfId="0" applyFont="1" applyFill="1" applyProtection="1">
      <protection locked="0"/>
    </xf>
    <xf numFmtId="0" fontId="57" fillId="4" borderId="0" xfId="0" applyFont="1" applyFill="1" applyAlignment="1" applyProtection="1">
      <alignment horizontal="right"/>
      <protection locked="0"/>
    </xf>
    <xf numFmtId="0" fontId="57" fillId="4" borderId="0" xfId="0" applyFont="1" applyFill="1" applyAlignment="1" applyProtection="1">
      <protection locked="0"/>
    </xf>
    <xf numFmtId="0" fontId="57" fillId="4" borderId="0" xfId="0" applyFont="1" applyFill="1" applyAlignment="1" applyProtection="1">
      <alignment wrapText="1"/>
      <protection locked="0"/>
    </xf>
    <xf numFmtId="0" fontId="57" fillId="4" borderId="0" xfId="0" applyFont="1" applyFill="1" applyBorder="1" applyAlignment="1">
      <alignment wrapText="1"/>
    </xf>
    <xf numFmtId="0" fontId="51" fillId="4" borderId="0" xfId="3" applyFont="1" applyFill="1" applyBorder="1" applyAlignment="1"/>
    <xf numFmtId="0" fontId="50" fillId="4" borderId="0" xfId="0" applyFont="1" applyFill="1" applyBorder="1" applyAlignment="1"/>
    <xf numFmtId="0" fontId="51" fillId="4" borderId="0" xfId="3" applyFont="1" applyFill="1" applyBorder="1" applyAlignment="1">
      <alignment horizontal="center"/>
    </xf>
    <xf numFmtId="0" fontId="51" fillId="4" borderId="0" xfId="0" applyFont="1" applyFill="1" applyBorder="1" applyAlignment="1">
      <alignment horizontal="right"/>
    </xf>
    <xf numFmtId="0" fontId="51" fillId="4" borderId="4" xfId="0" applyNumberFormat="1" applyFont="1" applyFill="1" applyBorder="1" applyAlignment="1" applyProtection="1">
      <protection locked="0"/>
    </xf>
    <xf numFmtId="0" fontId="57" fillId="4" borderId="0" xfId="0" applyFont="1" applyFill="1" applyAlignment="1">
      <alignment wrapText="1"/>
    </xf>
    <xf numFmtId="0" fontId="51" fillId="4" borderId="0" xfId="3" applyFont="1" applyFill="1" applyBorder="1" applyAlignment="1">
      <alignment horizontal="centerContinuous"/>
    </xf>
    <xf numFmtId="0" fontId="56" fillId="4" borderId="0" xfId="3" applyFont="1" applyFill="1" applyBorder="1" applyAlignment="1">
      <alignment horizontal="center" vertical="center"/>
    </xf>
    <xf numFmtId="0" fontId="56" fillId="4" borderId="0" xfId="3" applyFont="1" applyFill="1" applyBorder="1" applyAlignment="1">
      <alignment horizontal="center"/>
    </xf>
    <xf numFmtId="0" fontId="57" fillId="4" borderId="0" xfId="0" applyFont="1" applyFill="1" applyBorder="1" applyAlignment="1">
      <alignment horizontal="center"/>
    </xf>
    <xf numFmtId="0" fontId="57" fillId="4" borderId="1" xfId="0" applyFont="1" applyFill="1" applyBorder="1" applyAlignment="1"/>
    <xf numFmtId="0" fontId="51" fillId="4" borderId="0" xfId="3" applyFont="1" applyFill="1" applyBorder="1" applyAlignment="1">
      <alignment vertical="center"/>
    </xf>
    <xf numFmtId="0" fontId="56" fillId="4" borderId="0" xfId="3" applyFont="1" applyFill="1" applyBorder="1" applyAlignment="1"/>
    <xf numFmtId="0" fontId="57" fillId="4" borderId="1" xfId="0" applyFont="1" applyFill="1" applyBorder="1" applyAlignment="1">
      <alignment vertical="top"/>
    </xf>
    <xf numFmtId="0" fontId="51" fillId="4" borderId="0" xfId="3" applyFont="1" applyFill="1" applyBorder="1" applyAlignment="1">
      <alignment vertical="top"/>
    </xf>
    <xf numFmtId="0" fontId="62" fillId="4" borderId="0" xfId="3" applyFont="1" applyFill="1" applyBorder="1" applyAlignment="1">
      <alignment horizontal="center"/>
    </xf>
    <xf numFmtId="0" fontId="56" fillId="4" borderId="1" xfId="0" applyFont="1" applyFill="1" applyBorder="1" applyAlignment="1">
      <alignment horizontal="left" vertical="top"/>
    </xf>
    <xf numFmtId="3" fontId="51" fillId="4" borderId="0" xfId="0" applyNumberFormat="1" applyFont="1" applyFill="1" applyBorder="1" applyAlignment="1" applyProtection="1">
      <alignment horizontal="right" vertical="top"/>
    </xf>
    <xf numFmtId="0" fontId="51" fillId="4" borderId="1" xfId="0" applyFont="1" applyFill="1" applyBorder="1" applyAlignment="1">
      <alignment horizontal="left" vertical="top"/>
    </xf>
    <xf numFmtId="3" fontId="56" fillId="4" borderId="0" xfId="0" applyNumberFormat="1" applyFont="1" applyFill="1" applyBorder="1" applyAlignment="1" applyProtection="1">
      <alignment horizontal="right" vertical="top"/>
    </xf>
    <xf numFmtId="3" fontId="56" fillId="4" borderId="0" xfId="2" applyNumberFormat="1" applyFont="1" applyFill="1" applyBorder="1" applyAlignment="1" applyProtection="1">
      <alignment horizontal="right" vertical="top" wrapText="1"/>
    </xf>
    <xf numFmtId="3" fontId="61" fillId="4" borderId="0" xfId="0" applyNumberFormat="1" applyFont="1" applyFill="1" applyBorder="1" applyAlignment="1">
      <alignment vertical="top"/>
    </xf>
    <xf numFmtId="0" fontId="62" fillId="4" borderId="0" xfId="3" applyFont="1" applyFill="1" applyBorder="1" applyAlignment="1" applyProtection="1">
      <alignment horizontal="center"/>
    </xf>
    <xf numFmtId="0" fontId="56" fillId="4" borderId="3" xfId="0" applyFont="1" applyFill="1" applyBorder="1" applyAlignment="1">
      <alignment horizontal="left" vertical="top"/>
    </xf>
    <xf numFmtId="0" fontId="57" fillId="4" borderId="4" xfId="0" applyFont="1" applyFill="1" applyBorder="1" applyAlignment="1">
      <alignment vertical="top"/>
    </xf>
    <xf numFmtId="3" fontId="56" fillId="4" borderId="4" xfId="2" applyNumberFormat="1" applyFont="1" applyFill="1" applyBorder="1" applyAlignment="1" applyProtection="1">
      <alignment horizontal="right" vertical="top" wrapText="1"/>
    </xf>
    <xf numFmtId="0" fontId="57" fillId="4" borderId="0" xfId="0" applyFont="1" applyFill="1" applyBorder="1" applyAlignment="1">
      <alignment horizontal="right"/>
    </xf>
    <xf numFmtId="0" fontId="51" fillId="4" borderId="0" xfId="0" applyFont="1" applyFill="1" applyBorder="1" applyAlignment="1"/>
    <xf numFmtId="0" fontId="51" fillId="4" borderId="0" xfId="1" applyNumberFormat="1" applyFont="1" applyFill="1" applyBorder="1" applyAlignment="1">
      <alignment horizontal="centerContinuous" vertical="center"/>
    </xf>
    <xf numFmtId="0" fontId="56" fillId="4" borderId="4" xfId="0" applyNumberFormat="1" applyFont="1" applyFill="1" applyBorder="1" applyAlignment="1" applyProtection="1">
      <protection locked="0"/>
    </xf>
    <xf numFmtId="0" fontId="56" fillId="4" borderId="0" xfId="0" applyNumberFormat="1" applyFont="1" applyFill="1" applyBorder="1" applyAlignment="1" applyProtection="1">
      <alignment horizontal="left"/>
    </xf>
    <xf numFmtId="0" fontId="52" fillId="9" borderId="11" xfId="3" applyFont="1" applyFill="1" applyBorder="1" applyAlignment="1">
      <alignment horizontal="center" vertical="center" wrapText="1"/>
    </xf>
    <xf numFmtId="0" fontId="52" fillId="9" borderId="3" xfId="3" applyFont="1" applyFill="1" applyBorder="1" applyAlignment="1">
      <alignment horizontal="center" vertical="center" wrapText="1"/>
    </xf>
    <xf numFmtId="0" fontId="50" fillId="4" borderId="1" xfId="0" applyFont="1" applyFill="1" applyBorder="1" applyAlignment="1">
      <alignment vertical="top"/>
    </xf>
    <xf numFmtId="3" fontId="50" fillId="4" borderId="0" xfId="0" applyNumberFormat="1" applyFont="1" applyFill="1" applyBorder="1" applyAlignment="1">
      <alignment vertical="top"/>
    </xf>
    <xf numFmtId="0" fontId="50" fillId="4" borderId="2" xfId="0" applyFont="1" applyFill="1" applyBorder="1" applyAlignment="1">
      <alignment vertical="top"/>
    </xf>
    <xf numFmtId="0" fontId="50" fillId="4" borderId="0" xfId="0" applyFont="1" applyFill="1" applyBorder="1" applyAlignment="1">
      <alignment vertical="top"/>
    </xf>
    <xf numFmtId="0" fontId="63" fillId="4" borderId="1" xfId="0" applyFont="1" applyFill="1" applyBorder="1" applyAlignment="1">
      <alignment vertical="top"/>
    </xf>
    <xf numFmtId="3" fontId="50" fillId="4" borderId="0" xfId="2" applyNumberFormat="1" applyFont="1" applyFill="1" applyBorder="1" applyAlignment="1">
      <alignment vertical="top"/>
    </xf>
    <xf numFmtId="0" fontId="63" fillId="4" borderId="2" xfId="0" applyFont="1" applyFill="1" applyBorder="1" applyAlignment="1">
      <alignment vertical="top"/>
    </xf>
    <xf numFmtId="0" fontId="57" fillId="4" borderId="2" xfId="0" applyFont="1" applyFill="1" applyBorder="1" applyAlignment="1">
      <alignment vertical="top"/>
    </xf>
    <xf numFmtId="0" fontId="57" fillId="0" borderId="1" xfId="0" applyFont="1" applyFill="1" applyBorder="1" applyAlignment="1">
      <alignment vertical="top"/>
    </xf>
    <xf numFmtId="3" fontId="56" fillId="0" borderId="0" xfId="2" applyNumberFormat="1" applyFont="1" applyFill="1" applyBorder="1" applyAlignment="1">
      <alignment vertical="top"/>
    </xf>
    <xf numFmtId="0" fontId="57" fillId="0" borderId="2" xfId="0" applyFont="1" applyFill="1" applyBorder="1" applyAlignment="1">
      <alignment vertical="top"/>
    </xf>
    <xf numFmtId="0" fontId="57" fillId="4" borderId="0" xfId="0" applyFont="1" applyFill="1" applyBorder="1" applyAlignment="1">
      <alignment horizontal="left" vertical="top"/>
    </xf>
    <xf numFmtId="3" fontId="57" fillId="4" borderId="0" xfId="2" applyNumberFormat="1" applyFont="1" applyFill="1" applyBorder="1" applyAlignment="1">
      <alignment vertical="top"/>
    </xf>
    <xf numFmtId="3" fontId="57" fillId="0" borderId="0" xfId="2" applyNumberFormat="1" applyFont="1" applyFill="1" applyBorder="1" applyAlignment="1">
      <alignment vertical="top"/>
    </xf>
    <xf numFmtId="3" fontId="57" fillId="0" borderId="0" xfId="0" applyNumberFormat="1" applyFont="1" applyFill="1" applyBorder="1" applyAlignment="1">
      <alignment vertical="top"/>
    </xf>
    <xf numFmtId="0" fontId="57" fillId="4" borderId="0" xfId="0" applyFont="1" applyFill="1" applyBorder="1" applyAlignment="1" applyProtection="1">
      <alignment vertical="top"/>
      <protection locked="0"/>
    </xf>
    <xf numFmtId="0" fontId="57" fillId="4" borderId="0" xfId="0" applyFont="1" applyFill="1" applyBorder="1" applyAlignment="1" applyProtection="1">
      <protection locked="0"/>
    </xf>
    <xf numFmtId="0" fontId="57" fillId="4" borderId="0" xfId="0" applyFont="1" applyFill="1" applyBorder="1" applyAlignment="1" applyProtection="1">
      <alignment vertical="top"/>
    </xf>
    <xf numFmtId="0" fontId="57" fillId="4" borderId="0" xfId="0" applyFont="1" applyFill="1" applyBorder="1" applyProtection="1"/>
    <xf numFmtId="0" fontId="57" fillId="4" borderId="0" xfId="0" applyFont="1" applyFill="1" applyBorder="1" applyAlignment="1" applyProtection="1"/>
    <xf numFmtId="0" fontId="51" fillId="4" borderId="0" xfId="3" applyFont="1" applyFill="1" applyBorder="1" applyAlignment="1" applyProtection="1"/>
    <xf numFmtId="0" fontId="51" fillId="4" borderId="0" xfId="0" applyFont="1" applyFill="1" applyBorder="1" applyAlignment="1" applyProtection="1">
      <alignment horizontal="centerContinuous"/>
    </xf>
    <xf numFmtId="0" fontId="51" fillId="4" borderId="0" xfId="0" applyFont="1" applyFill="1" applyBorder="1" applyAlignment="1" applyProtection="1"/>
    <xf numFmtId="0" fontId="51" fillId="4" borderId="0" xfId="1" applyNumberFormat="1" applyFont="1" applyFill="1" applyBorder="1" applyAlignment="1" applyProtection="1">
      <alignment vertical="top"/>
    </xf>
    <xf numFmtId="0" fontId="51" fillId="4" borderId="2" xfId="1" applyNumberFormat="1" applyFont="1" applyFill="1" applyBorder="1" applyAlignment="1" applyProtection="1">
      <alignment vertical="top"/>
    </xf>
    <xf numFmtId="0" fontId="51" fillId="4" borderId="0" xfId="0" applyFont="1" applyFill="1" applyBorder="1" applyAlignment="1" applyProtection="1">
      <alignment vertical="top"/>
    </xf>
    <xf numFmtId="0" fontId="51" fillId="4" borderId="2" xfId="0" applyFont="1" applyFill="1" applyBorder="1" applyAlignment="1" applyProtection="1">
      <alignment vertical="top"/>
    </xf>
    <xf numFmtId="3" fontId="51" fillId="4" borderId="0" xfId="0" applyNumberFormat="1" applyFont="1" applyFill="1" applyBorder="1" applyAlignment="1" applyProtection="1">
      <alignment horizontal="center" vertical="top"/>
      <protection locked="0"/>
    </xf>
    <xf numFmtId="0" fontId="50" fillId="4" borderId="2" xfId="0" applyFont="1" applyFill="1" applyBorder="1" applyAlignment="1" applyProtection="1">
      <alignment vertical="top"/>
    </xf>
    <xf numFmtId="0" fontId="62" fillId="4" borderId="0" xfId="0" applyFont="1" applyFill="1" applyBorder="1" applyAlignment="1" applyProtection="1">
      <alignment vertical="top"/>
    </xf>
    <xf numFmtId="3" fontId="56" fillId="4" borderId="0" xfId="0" applyNumberFormat="1" applyFont="1" applyFill="1" applyBorder="1" applyAlignment="1" applyProtection="1">
      <alignment horizontal="center" vertical="top"/>
      <protection locked="0"/>
    </xf>
    <xf numFmtId="3" fontId="56" fillId="4" borderId="0" xfId="0" applyNumberFormat="1" applyFont="1" applyFill="1" applyBorder="1" applyAlignment="1" applyProtection="1">
      <alignment horizontal="right" vertical="top"/>
      <protection locked="0"/>
    </xf>
    <xf numFmtId="0" fontId="57" fillId="4" borderId="2" xfId="0" applyFont="1" applyFill="1" applyBorder="1" applyAlignment="1" applyProtection="1">
      <alignment vertical="top"/>
    </xf>
    <xf numFmtId="0" fontId="56" fillId="4" borderId="0" xfId="0" applyFont="1" applyFill="1" applyBorder="1" applyAlignment="1" applyProtection="1">
      <alignment vertical="top"/>
    </xf>
    <xf numFmtId="0" fontId="51" fillId="4" borderId="0" xfId="0" applyFont="1" applyFill="1" applyBorder="1" applyAlignment="1" applyProtection="1">
      <alignment horizontal="center" vertical="top"/>
      <protection locked="0"/>
    </xf>
    <xf numFmtId="0" fontId="51" fillId="4" borderId="0" xfId="0" applyFont="1" applyFill="1" applyBorder="1" applyAlignment="1" applyProtection="1">
      <alignment horizontal="right" vertical="top"/>
      <protection locked="0"/>
    </xf>
    <xf numFmtId="0" fontId="56" fillId="4" borderId="0" xfId="0" applyNumberFormat="1" applyFont="1" applyFill="1" applyBorder="1" applyAlignment="1" applyProtection="1">
      <alignment horizontal="right" vertical="top"/>
      <protection locked="0"/>
    </xf>
    <xf numFmtId="0" fontId="51" fillId="4" borderId="0" xfId="0" applyFont="1" applyFill="1" applyBorder="1" applyAlignment="1" applyProtection="1">
      <alignment horizontal="center" vertical="top"/>
    </xf>
    <xf numFmtId="0" fontId="51" fillId="4" borderId="0" xfId="0" applyFont="1" applyFill="1" applyBorder="1" applyAlignment="1" applyProtection="1">
      <alignment horizontal="right" vertical="top"/>
    </xf>
    <xf numFmtId="0" fontId="59" fillId="4" borderId="0" xfId="0" applyFont="1" applyFill="1" applyBorder="1" applyAlignment="1" applyProtection="1">
      <alignment vertical="top"/>
    </xf>
    <xf numFmtId="3" fontId="59" fillId="4" borderId="0" xfId="0" applyNumberFormat="1" applyFont="1" applyFill="1" applyBorder="1" applyAlignment="1" applyProtection="1">
      <alignment horizontal="center" vertical="top"/>
      <protection locked="0"/>
    </xf>
    <xf numFmtId="3" fontId="59" fillId="4" borderId="0" xfId="0" applyNumberFormat="1" applyFont="1" applyFill="1" applyBorder="1" applyAlignment="1" applyProtection="1">
      <alignment horizontal="right" vertical="top"/>
    </xf>
    <xf numFmtId="0" fontId="63" fillId="4" borderId="2" xfId="0" applyFont="1" applyFill="1" applyBorder="1" applyAlignment="1" applyProtection="1">
      <alignment vertical="top"/>
    </xf>
    <xf numFmtId="0" fontId="51" fillId="4" borderId="0" xfId="0" applyFont="1" applyFill="1" applyBorder="1" applyAlignment="1" applyProtection="1">
      <alignment horizontal="left" vertical="top"/>
    </xf>
    <xf numFmtId="0" fontId="57" fillId="4" borderId="0" xfId="0" applyFont="1" applyFill="1" applyBorder="1" applyAlignment="1" applyProtection="1">
      <alignment horizontal="center" vertical="top"/>
      <protection locked="0"/>
    </xf>
    <xf numFmtId="3" fontId="59" fillId="4" borderId="0" xfId="0" applyNumberFormat="1" applyFont="1" applyFill="1" applyBorder="1" applyAlignment="1" applyProtection="1">
      <alignment horizontal="center" vertical="top"/>
    </xf>
    <xf numFmtId="3" fontId="51" fillId="4" borderId="0" xfId="0" applyNumberFormat="1" applyFont="1" applyFill="1" applyBorder="1" applyAlignment="1" applyProtection="1">
      <alignment horizontal="right" vertical="top"/>
      <protection locked="0"/>
    </xf>
    <xf numFmtId="0" fontId="59" fillId="4" borderId="4" xfId="0" applyFont="1" applyFill="1" applyBorder="1" applyAlignment="1" applyProtection="1">
      <alignment vertical="top"/>
    </xf>
    <xf numFmtId="3" fontId="59" fillId="4" borderId="4" xfId="0" applyNumberFormat="1" applyFont="1" applyFill="1" applyBorder="1" applyAlignment="1" applyProtection="1">
      <alignment horizontal="center" vertical="top"/>
    </xf>
    <xf numFmtId="3" fontId="59" fillId="0" borderId="4" xfId="0" applyNumberFormat="1" applyFont="1" applyFill="1" applyBorder="1" applyAlignment="1" applyProtection="1">
      <alignment horizontal="right" vertical="top"/>
    </xf>
    <xf numFmtId="0" fontId="63" fillId="4" borderId="5" xfId="0" applyFont="1" applyFill="1" applyBorder="1" applyAlignment="1" applyProtection="1">
      <alignment vertical="top"/>
    </xf>
    <xf numFmtId="0" fontId="51" fillId="4" borderId="2" xfId="1" applyNumberFormat="1" applyFont="1" applyFill="1" applyBorder="1" applyAlignment="1">
      <alignment horizontal="centerContinuous" vertical="center"/>
    </xf>
    <xf numFmtId="0" fontId="64" fillId="4" borderId="0" xfId="0" applyFont="1" applyFill="1" applyBorder="1" applyAlignment="1">
      <alignment horizontal="left" vertical="top"/>
    </xf>
    <xf numFmtId="166" fontId="56" fillId="4" borderId="0" xfId="2" applyNumberFormat="1" applyFont="1" applyFill="1" applyBorder="1" applyAlignment="1">
      <alignment vertical="top"/>
    </xf>
    <xf numFmtId="0" fontId="51" fillId="4" borderId="2" xfId="0" applyFont="1" applyFill="1" applyBorder="1" applyAlignment="1">
      <alignment vertical="top" wrapText="1"/>
    </xf>
    <xf numFmtId="3" fontId="50" fillId="4" borderId="0" xfId="0" applyNumberFormat="1" applyFont="1" applyFill="1" applyBorder="1" applyAlignment="1" applyProtection="1">
      <alignment horizontal="right" vertical="top"/>
      <protection locked="0"/>
    </xf>
    <xf numFmtId="3" fontId="50" fillId="4" borderId="0" xfId="0" applyNumberFormat="1" applyFont="1" applyFill="1" applyBorder="1" applyAlignment="1" applyProtection="1">
      <alignment horizontal="right" vertical="top"/>
    </xf>
    <xf numFmtId="0" fontId="50" fillId="4" borderId="0" xfId="0" applyFont="1" applyFill="1" applyBorder="1" applyAlignment="1">
      <alignment horizontal="left" vertical="top" wrapText="1"/>
    </xf>
    <xf numFmtId="3" fontId="57" fillId="4" borderId="0" xfId="0" applyNumberFormat="1" applyFont="1" applyFill="1" applyBorder="1" applyAlignment="1">
      <alignment horizontal="right" vertical="top"/>
    </xf>
    <xf numFmtId="3" fontId="50" fillId="4" borderId="0" xfId="0" applyNumberFormat="1" applyFont="1" applyFill="1" applyBorder="1" applyAlignment="1">
      <alignment horizontal="right" vertical="top"/>
    </xf>
    <xf numFmtId="3" fontId="57" fillId="4" borderId="0" xfId="0" applyNumberFormat="1" applyFont="1" applyFill="1" applyBorder="1" applyAlignment="1" applyProtection="1">
      <alignment horizontal="right" vertical="top"/>
      <protection locked="0"/>
    </xf>
    <xf numFmtId="3" fontId="50" fillId="4" borderId="14" xfId="0" applyNumberFormat="1" applyFont="1" applyFill="1" applyBorder="1" applyAlignment="1">
      <alignment horizontal="right" vertical="top"/>
    </xf>
    <xf numFmtId="3" fontId="50" fillId="0" borderId="14" xfId="0" applyNumberFormat="1" applyFont="1" applyFill="1" applyBorder="1" applyAlignment="1">
      <alignment horizontal="right" vertical="top"/>
    </xf>
    <xf numFmtId="3" fontId="50" fillId="0" borderId="4" xfId="0" applyNumberFormat="1" applyFont="1" applyFill="1" applyBorder="1" applyAlignment="1">
      <alignment horizontal="right" vertical="top"/>
    </xf>
    <xf numFmtId="0" fontId="51" fillId="4" borderId="5" xfId="0" applyFont="1" applyFill="1" applyBorder="1" applyAlignment="1">
      <alignment vertical="top" wrapText="1"/>
    </xf>
    <xf numFmtId="0" fontId="50" fillId="4" borderId="0" xfId="4" applyFont="1" applyFill="1"/>
    <xf numFmtId="0" fontId="50" fillId="4" borderId="0" xfId="4" applyFont="1" applyFill="1" applyAlignment="1">
      <alignment horizontal="center"/>
    </xf>
    <xf numFmtId="0" fontId="65" fillId="4" borderId="11" xfId="4" applyFont="1" applyFill="1" applyBorder="1"/>
    <xf numFmtId="0" fontId="65" fillId="4" borderId="7" xfId="4" applyFont="1" applyFill="1" applyBorder="1"/>
    <xf numFmtId="0" fontId="65" fillId="4" borderId="8" xfId="4" applyFont="1" applyFill="1" applyBorder="1"/>
    <xf numFmtId="0" fontId="65" fillId="4" borderId="8" xfId="4" applyFont="1" applyFill="1" applyBorder="1" applyAlignment="1">
      <alignment horizontal="center"/>
    </xf>
    <xf numFmtId="0" fontId="65" fillId="4" borderId="17" xfId="4" applyFont="1" applyFill="1" applyBorder="1" applyAlignment="1">
      <alignment horizontal="center"/>
    </xf>
    <xf numFmtId="0" fontId="66" fillId="4" borderId="18" xfId="0" applyFont="1" applyFill="1" applyBorder="1" applyAlignment="1">
      <alignment vertical="center" wrapText="1"/>
    </xf>
    <xf numFmtId="3" fontId="66" fillId="4" borderId="18" xfId="0" applyNumberFormat="1" applyFont="1" applyFill="1" applyBorder="1" applyAlignment="1">
      <alignment vertical="center" wrapText="1"/>
    </xf>
    <xf numFmtId="0" fontId="65" fillId="4" borderId="1" xfId="4" applyFont="1" applyFill="1" applyBorder="1" applyAlignment="1">
      <alignment horizontal="center" vertical="center"/>
    </xf>
    <xf numFmtId="0" fontId="65" fillId="4" borderId="3" xfId="4" applyFont="1" applyFill="1" applyBorder="1" applyAlignment="1">
      <alignment horizontal="center" vertical="center"/>
    </xf>
    <xf numFmtId="0" fontId="65" fillId="4" borderId="4" xfId="4" applyFont="1" applyFill="1" applyBorder="1" applyAlignment="1">
      <alignment horizontal="center" vertical="center"/>
    </xf>
    <xf numFmtId="0" fontId="65" fillId="4" borderId="5" xfId="4" applyFont="1" applyFill="1" applyBorder="1" applyAlignment="1">
      <alignment wrapText="1"/>
    </xf>
    <xf numFmtId="3" fontId="65" fillId="4" borderId="5" xfId="5" applyNumberFormat="1" applyFont="1" applyFill="1" applyBorder="1" applyAlignment="1">
      <alignment horizontal="center"/>
    </xf>
    <xf numFmtId="3" fontId="65" fillId="4" borderId="19" xfId="5" applyNumberFormat="1" applyFont="1" applyFill="1" applyBorder="1" applyAlignment="1">
      <alignment horizontal="center"/>
    </xf>
    <xf numFmtId="0" fontId="67" fillId="4" borderId="9" xfId="4" applyFont="1" applyFill="1" applyBorder="1" applyAlignment="1">
      <alignment horizontal="centerContinuous"/>
    </xf>
    <xf numFmtId="0" fontId="67" fillId="4" borderId="6" xfId="4" applyFont="1" applyFill="1" applyBorder="1" applyAlignment="1">
      <alignment horizontal="centerContinuous"/>
    </xf>
    <xf numFmtId="0" fontId="67" fillId="4" borderId="10" xfId="4" applyFont="1" applyFill="1" applyBorder="1" applyAlignment="1">
      <alignment horizontal="left" wrapText="1"/>
    </xf>
    <xf numFmtId="3" fontId="66" fillId="0" borderId="18" xfId="0" applyNumberFormat="1" applyFont="1" applyFill="1" applyBorder="1" applyAlignment="1">
      <alignment vertical="center" wrapText="1"/>
    </xf>
    <xf numFmtId="0" fontId="56" fillId="4" borderId="7" xfId="0" applyFont="1" applyFill="1" applyBorder="1" applyAlignment="1">
      <alignment vertical="top" wrapText="1"/>
    </xf>
    <xf numFmtId="3" fontId="56" fillId="0" borderId="7" xfId="0" applyNumberFormat="1" applyFont="1" applyFill="1" applyBorder="1" applyAlignment="1">
      <alignment vertical="top" wrapText="1"/>
    </xf>
    <xf numFmtId="0" fontId="67" fillId="4" borderId="1" xfId="4" applyFont="1" applyFill="1" applyBorder="1" applyAlignment="1">
      <alignment horizontal="left"/>
    </xf>
    <xf numFmtId="0" fontId="67" fillId="4" borderId="0" xfId="4" applyFont="1" applyFill="1" applyBorder="1" applyAlignment="1">
      <alignment horizontal="left"/>
    </xf>
    <xf numFmtId="0" fontId="57" fillId="4" borderId="2" xfId="0" applyFont="1" applyFill="1" applyBorder="1"/>
    <xf numFmtId="3" fontId="68" fillId="4" borderId="18" xfId="0" applyNumberFormat="1" applyFont="1" applyFill="1" applyBorder="1" applyAlignment="1">
      <alignment vertical="center" wrapText="1"/>
    </xf>
    <xf numFmtId="0" fontId="66" fillId="4" borderId="2" xfId="0" applyFont="1" applyFill="1" applyBorder="1" applyAlignment="1">
      <alignment vertical="center" wrapText="1"/>
    </xf>
    <xf numFmtId="3" fontId="65" fillId="4" borderId="18" xfId="5" applyNumberFormat="1" applyFont="1" applyFill="1" applyBorder="1" applyAlignment="1">
      <alignment horizontal="center"/>
    </xf>
    <xf numFmtId="0" fontId="67" fillId="4" borderId="1" xfId="4" applyFont="1" applyFill="1" applyBorder="1" applyAlignment="1">
      <alignment horizontal="center" vertical="center"/>
    </xf>
    <xf numFmtId="0" fontId="50" fillId="4" borderId="0" xfId="0" applyFont="1" applyFill="1" applyBorder="1"/>
    <xf numFmtId="0" fontId="50" fillId="4" borderId="2" xfId="0" applyFont="1" applyFill="1" applyBorder="1"/>
    <xf numFmtId="3" fontId="67" fillId="4" borderId="18" xfId="5" applyNumberFormat="1" applyFont="1" applyFill="1" applyBorder="1" applyAlignment="1">
      <alignment horizontal="center"/>
    </xf>
    <xf numFmtId="0" fontId="65" fillId="4" borderId="0" xfId="4" applyFont="1" applyFill="1" applyBorder="1" applyAlignment="1">
      <alignment horizontal="center" vertical="center"/>
    </xf>
    <xf numFmtId="0" fontId="67" fillId="4" borderId="10" xfId="4" applyFont="1" applyFill="1" applyBorder="1" applyAlignment="1">
      <alignment horizontal="left" wrapText="1" indent="1"/>
    </xf>
    <xf numFmtId="3" fontId="67" fillId="0" borderId="17" xfId="4" applyNumberFormat="1" applyFont="1" applyFill="1" applyBorder="1" applyAlignment="1"/>
    <xf numFmtId="1" fontId="56" fillId="0" borderId="7" xfId="0" applyNumberFormat="1" applyFont="1" applyFill="1" applyBorder="1" applyAlignment="1">
      <alignment vertical="top" wrapText="1"/>
    </xf>
    <xf numFmtId="1" fontId="67" fillId="0" borderId="19" xfId="4" applyNumberFormat="1" applyFont="1" applyFill="1" applyBorder="1" applyAlignment="1"/>
    <xf numFmtId="0" fontId="57" fillId="4" borderId="1" xfId="0" applyFont="1" applyFill="1" applyBorder="1" applyAlignment="1">
      <alignment horizontal="justify" vertical="center" wrapText="1"/>
    </xf>
    <xf numFmtId="0" fontId="57" fillId="4" borderId="2" xfId="0" applyFont="1" applyFill="1" applyBorder="1" applyAlignment="1">
      <alignment horizontal="justify" vertical="center" wrapText="1"/>
    </xf>
    <xf numFmtId="0" fontId="57" fillId="4" borderId="18" xfId="0" applyFont="1" applyFill="1" applyBorder="1" applyAlignment="1">
      <alignment horizontal="justify" vertical="center" wrapText="1"/>
    </xf>
    <xf numFmtId="3" fontId="57" fillId="4" borderId="18" xfId="0" applyNumberFormat="1" applyFont="1" applyFill="1" applyBorder="1" applyAlignment="1">
      <alignment horizontal="justify" vertical="center" wrapText="1"/>
    </xf>
    <xf numFmtId="0" fontId="57" fillId="4" borderId="1" xfId="0" applyFont="1" applyFill="1" applyBorder="1" applyAlignment="1">
      <alignment horizontal="justify" vertical="top" wrapText="1"/>
    </xf>
    <xf numFmtId="3" fontId="57" fillId="4" borderId="18" xfId="0" applyNumberFormat="1" applyFont="1" applyFill="1" applyBorder="1" applyAlignment="1">
      <alignment horizontal="right" vertical="top" wrapText="1"/>
    </xf>
    <xf numFmtId="0" fontId="57" fillId="4" borderId="2" xfId="0" applyFont="1" applyFill="1" applyBorder="1" applyAlignment="1">
      <alignment horizontal="justify" vertical="top" wrapText="1"/>
    </xf>
    <xf numFmtId="0" fontId="57" fillId="4" borderId="3" xfId="0" applyFont="1" applyFill="1" applyBorder="1" applyAlignment="1">
      <alignment horizontal="justify" vertical="top" wrapText="1"/>
    </xf>
    <xf numFmtId="0" fontId="57" fillId="4" borderId="5" xfId="0" applyFont="1" applyFill="1" applyBorder="1" applyAlignment="1">
      <alignment horizontal="justify" vertical="top" wrapText="1"/>
    </xf>
    <xf numFmtId="3" fontId="57" fillId="4" borderId="19" xfId="0" applyNumberFormat="1" applyFont="1" applyFill="1" applyBorder="1" applyAlignment="1">
      <alignment horizontal="justify" vertical="top" wrapText="1"/>
    </xf>
    <xf numFmtId="0" fontId="50" fillId="4" borderId="3" xfId="0" applyFont="1" applyFill="1" applyBorder="1" applyAlignment="1">
      <alignment horizontal="justify" vertical="top" wrapText="1"/>
    </xf>
    <xf numFmtId="0" fontId="50" fillId="4" borderId="5" xfId="0" applyFont="1" applyFill="1" applyBorder="1" applyAlignment="1">
      <alignment horizontal="justify" vertical="top" wrapText="1"/>
    </xf>
    <xf numFmtId="3" fontId="50" fillId="4" borderId="19" xfId="0" applyNumberFormat="1" applyFont="1" applyFill="1" applyBorder="1" applyAlignment="1">
      <alignment horizontal="right" vertical="top" wrapText="1"/>
    </xf>
    <xf numFmtId="0" fontId="50" fillId="0" borderId="2" xfId="0" applyFont="1" applyFill="1" applyBorder="1" applyAlignment="1">
      <alignment horizontal="justify" vertical="top" wrapText="1"/>
    </xf>
    <xf numFmtId="0" fontId="57" fillId="4" borderId="11" xfId="0" applyFont="1" applyFill="1" applyBorder="1" applyAlignment="1">
      <alignment horizontal="justify" vertical="center" wrapText="1"/>
    </xf>
    <xf numFmtId="0" fontId="57" fillId="4" borderId="8" xfId="0" applyFont="1" applyFill="1" applyBorder="1" applyAlignment="1">
      <alignment horizontal="justify" vertical="center" wrapText="1"/>
    </xf>
    <xf numFmtId="0" fontId="57" fillId="4" borderId="17" xfId="0" applyFont="1" applyFill="1" applyBorder="1" applyAlignment="1">
      <alignment horizontal="justify" vertical="center" wrapText="1"/>
    </xf>
    <xf numFmtId="0" fontId="50" fillId="4" borderId="2" xfId="0" applyFont="1" applyFill="1" applyBorder="1" applyAlignment="1">
      <alignment horizontal="justify" vertical="center" wrapText="1"/>
    </xf>
    <xf numFmtId="3" fontId="57" fillId="4" borderId="18" xfId="0" applyNumberFormat="1" applyFont="1" applyFill="1" applyBorder="1" applyAlignment="1">
      <alignment horizontal="right" vertical="center" wrapText="1"/>
    </xf>
    <xf numFmtId="3" fontId="57" fillId="0" borderId="18" xfId="0" applyNumberFormat="1" applyFont="1" applyFill="1" applyBorder="1" applyAlignment="1">
      <alignment horizontal="right" vertical="center" wrapText="1"/>
    </xf>
    <xf numFmtId="0" fontId="50" fillId="4" borderId="1" xfId="0" applyFont="1" applyFill="1" applyBorder="1" applyAlignment="1">
      <alignment horizontal="justify" vertical="center" wrapText="1"/>
    </xf>
    <xf numFmtId="0" fontId="50" fillId="4" borderId="9" xfId="0" applyFont="1" applyFill="1" applyBorder="1" applyAlignment="1">
      <alignment horizontal="justify" vertical="center" wrapText="1"/>
    </xf>
    <xf numFmtId="0" fontId="50" fillId="4" borderId="10" xfId="0" applyFont="1" applyFill="1" applyBorder="1" applyAlignment="1">
      <alignment horizontal="justify" vertical="center" wrapText="1"/>
    </xf>
    <xf numFmtId="3" fontId="50" fillId="0" borderId="10" xfId="0" applyNumberFormat="1" applyFont="1" applyFill="1" applyBorder="1" applyAlignment="1">
      <alignment horizontal="right" vertical="center" wrapText="1"/>
    </xf>
    <xf numFmtId="3" fontId="50" fillId="0" borderId="16" xfId="0" applyNumberFormat="1" applyFont="1" applyFill="1" applyBorder="1" applyAlignment="1">
      <alignment horizontal="right" vertical="center" wrapText="1"/>
    </xf>
    <xf numFmtId="3" fontId="50" fillId="4" borderId="18" xfId="0" applyNumberFormat="1" applyFont="1" applyFill="1" applyBorder="1" applyAlignment="1">
      <alignment horizontal="right" vertical="center" wrapText="1"/>
    </xf>
    <xf numFmtId="0" fontId="66" fillId="4" borderId="1" xfId="0" applyFont="1" applyFill="1" applyBorder="1" applyAlignment="1">
      <alignment horizontal="center" vertical="center" wrapText="1"/>
    </xf>
    <xf numFmtId="0" fontId="66" fillId="4" borderId="0" xfId="0" applyFont="1" applyFill="1" applyBorder="1" applyAlignment="1">
      <alignment vertical="center" wrapText="1"/>
    </xf>
    <xf numFmtId="3" fontId="50" fillId="0" borderId="18" xfId="0" applyNumberFormat="1" applyFont="1" applyFill="1" applyBorder="1" applyAlignment="1">
      <alignment horizontal="right" vertical="center" wrapText="1"/>
    </xf>
    <xf numFmtId="3" fontId="50" fillId="0" borderId="16" xfId="2" applyNumberFormat="1" applyFont="1" applyFill="1" applyBorder="1" applyAlignment="1">
      <alignment vertical="center" wrapText="1"/>
    </xf>
    <xf numFmtId="0" fontId="21" fillId="0" borderId="0" xfId="0" applyFont="1" applyFill="1" applyAlignment="1">
      <alignment vertical="top"/>
    </xf>
    <xf numFmtId="0" fontId="57" fillId="4" borderId="11" xfId="0" applyFont="1" applyFill="1" applyBorder="1" applyAlignment="1">
      <alignment horizontal="left" vertical="center" wrapText="1"/>
    </xf>
    <xf numFmtId="3" fontId="50" fillId="4" borderId="18" xfId="0" applyNumberFormat="1" applyFont="1" applyFill="1" applyBorder="1" applyAlignment="1">
      <alignment horizontal="right" vertical="top" wrapText="1"/>
    </xf>
    <xf numFmtId="0" fontId="57" fillId="4" borderId="1" xfId="0" applyFont="1" applyFill="1" applyBorder="1" applyAlignment="1">
      <alignment horizontal="left" vertical="top"/>
    </xf>
    <xf numFmtId="0" fontId="57" fillId="4" borderId="2" xfId="0" applyFont="1" applyFill="1" applyBorder="1" applyAlignment="1">
      <alignment horizontal="justify" vertical="top"/>
    </xf>
    <xf numFmtId="3" fontId="57" fillId="4" borderId="18" xfId="0" applyNumberFormat="1" applyFont="1" applyFill="1" applyBorder="1" applyAlignment="1">
      <alignment horizontal="right" vertical="top"/>
    </xf>
    <xf numFmtId="3" fontId="50" fillId="4" borderId="18" xfId="0" applyNumberFormat="1" applyFont="1" applyFill="1" applyBorder="1" applyAlignment="1">
      <alignment horizontal="right" vertical="top"/>
    </xf>
    <xf numFmtId="0" fontId="57" fillId="4" borderId="3" xfId="0" applyFont="1" applyFill="1" applyBorder="1" applyAlignment="1">
      <alignment horizontal="left" vertical="top"/>
    </xf>
    <xf numFmtId="0" fontId="57" fillId="4" borderId="5" xfId="0" applyFont="1" applyFill="1" applyBorder="1" applyAlignment="1">
      <alignment vertical="top"/>
    </xf>
    <xf numFmtId="3" fontId="57" fillId="4" borderId="19" xfId="0" applyNumberFormat="1" applyFont="1" applyFill="1" applyBorder="1" applyAlignment="1">
      <alignment horizontal="right" vertical="top"/>
    </xf>
    <xf numFmtId="0" fontId="50" fillId="4" borderId="3" xfId="0" applyFont="1" applyFill="1" applyBorder="1" applyAlignment="1">
      <alignment horizontal="left" vertical="top"/>
    </xf>
    <xf numFmtId="0" fontId="50" fillId="4" borderId="5" xfId="0" applyFont="1" applyFill="1" applyBorder="1" applyAlignment="1">
      <alignment vertical="top"/>
    </xf>
    <xf numFmtId="3" fontId="50" fillId="0" borderId="19" xfId="0" applyNumberFormat="1" applyFont="1" applyFill="1" applyBorder="1" applyAlignment="1">
      <alignment horizontal="right" vertical="top"/>
    </xf>
    <xf numFmtId="3" fontId="12" fillId="0" borderId="19" xfId="0" applyNumberFormat="1" applyFont="1" applyFill="1" applyBorder="1" applyAlignment="1">
      <alignment horizontal="right" vertical="center" wrapText="1"/>
    </xf>
    <xf numFmtId="0" fontId="29" fillId="9" borderId="6" xfId="3" applyFont="1" applyFill="1" applyBorder="1" applyAlignment="1" applyProtection="1">
      <alignment horizontal="center" vertical="center"/>
    </xf>
    <xf numFmtId="0" fontId="29" fillId="9" borderId="10" xfId="3" applyFont="1" applyFill="1" applyBorder="1" applyAlignment="1" applyProtection="1">
      <alignment horizontal="center" vertical="center"/>
    </xf>
    <xf numFmtId="0" fontId="35" fillId="9" borderId="19" xfId="0" applyFont="1" applyFill="1" applyBorder="1" applyAlignment="1" applyProtection="1">
      <alignment horizontal="left" vertical="top"/>
      <protection locked="0"/>
    </xf>
    <xf numFmtId="3" fontId="35" fillId="9" borderId="4" xfId="0" applyNumberFormat="1" applyFont="1" applyFill="1" applyBorder="1" applyAlignment="1" applyProtection="1">
      <alignment horizontal="right" vertical="top"/>
      <protection locked="0"/>
    </xf>
    <xf numFmtId="3" fontId="5" fillId="9" borderId="5" xfId="0" applyNumberFormat="1" applyFont="1" applyFill="1" applyBorder="1" applyAlignment="1" applyProtection="1">
      <alignment vertical="top"/>
      <protection locked="0"/>
    </xf>
    <xf numFmtId="0" fontId="2" fillId="12" borderId="0" xfId="0" applyFont="1" applyFill="1" applyBorder="1" applyAlignment="1" applyProtection="1">
      <alignment horizontal="left" vertical="top" wrapText="1"/>
      <protection locked="0"/>
    </xf>
    <xf numFmtId="3" fontId="12" fillId="4" borderId="0" xfId="0" applyNumberFormat="1" applyFont="1" applyFill="1" applyProtection="1">
      <protection locked="0"/>
    </xf>
    <xf numFmtId="3" fontId="69" fillId="4" borderId="0" xfId="2" applyNumberFormat="1" applyFont="1" applyFill="1" applyBorder="1" applyAlignment="1" applyProtection="1">
      <alignment horizontal="right" vertical="top"/>
      <protection locked="0"/>
    </xf>
    <xf numFmtId="0" fontId="28" fillId="4" borderId="0" xfId="0" applyFont="1" applyFill="1" applyBorder="1"/>
    <xf numFmtId="0" fontId="35" fillId="4" borderId="0" xfId="3" applyFont="1" applyFill="1" applyBorder="1" applyAlignment="1"/>
    <xf numFmtId="2" fontId="35" fillId="4" borderId="0" xfId="3" applyNumberFormat="1" applyFont="1" applyFill="1" applyBorder="1" applyAlignment="1"/>
    <xf numFmtId="0" fontId="28" fillId="4" borderId="0" xfId="0" applyFont="1" applyFill="1" applyBorder="1" applyAlignment="1"/>
    <xf numFmtId="0" fontId="35" fillId="4" borderId="0" xfId="3" applyFont="1" applyFill="1" applyBorder="1" applyAlignment="1">
      <alignment horizontal="centerContinuous"/>
    </xf>
    <xf numFmtId="0" fontId="28" fillId="4" borderId="0" xfId="0" applyFont="1" applyFill="1" applyBorder="1" applyAlignment="1">
      <alignment horizontal="centerContinuous"/>
    </xf>
    <xf numFmtId="0" fontId="35" fillId="4" borderId="0" xfId="3" applyFont="1" applyFill="1" applyBorder="1" applyAlignment="1">
      <alignment horizontal="center"/>
    </xf>
    <xf numFmtId="2" fontId="28" fillId="4" borderId="0" xfId="0" applyNumberFormat="1" applyFont="1" applyFill="1" applyBorder="1"/>
    <xf numFmtId="0" fontId="35" fillId="4" borderId="0" xfId="1" applyNumberFormat="1" applyFont="1" applyFill="1" applyBorder="1" applyAlignment="1">
      <alignment horizontal="centerContinuous" vertical="center"/>
    </xf>
    <xf numFmtId="2" fontId="70" fillId="4" borderId="4" xfId="0" applyNumberFormat="1" applyFont="1" applyFill="1" applyBorder="1" applyAlignment="1" applyProtection="1">
      <protection locked="0"/>
    </xf>
    <xf numFmtId="0" fontId="35" fillId="4" borderId="0" xfId="3" applyFont="1" applyFill="1" applyBorder="1" applyAlignment="1">
      <alignment horizontal="center" vertical="top"/>
    </xf>
    <xf numFmtId="0" fontId="28" fillId="4" borderId="1" xfId="0" applyFont="1" applyFill="1" applyBorder="1" applyAlignment="1"/>
    <xf numFmtId="0" fontId="35" fillId="4" borderId="0" xfId="3" applyFont="1" applyFill="1" applyBorder="1" applyAlignment="1">
      <alignment vertical="center"/>
    </xf>
    <xf numFmtId="0" fontId="70" fillId="4" borderId="0" xfId="3" applyFont="1" applyFill="1" applyBorder="1" applyAlignment="1">
      <alignment vertical="top"/>
    </xf>
    <xf numFmtId="0" fontId="28" fillId="4" borderId="2" xfId="0" applyFont="1" applyFill="1" applyBorder="1"/>
    <xf numFmtId="0" fontId="28" fillId="4" borderId="1" xfId="0" applyFont="1" applyFill="1" applyBorder="1" applyAlignment="1">
      <alignment vertical="top"/>
    </xf>
    <xf numFmtId="0" fontId="28" fillId="4" borderId="0" xfId="0" applyFont="1" applyFill="1" applyBorder="1" applyAlignment="1">
      <alignment vertical="top"/>
    </xf>
    <xf numFmtId="0" fontId="35" fillId="4" borderId="0" xfId="3" applyFont="1" applyFill="1" applyBorder="1" applyAlignment="1">
      <alignment vertical="top"/>
    </xf>
    <xf numFmtId="167" fontId="70" fillId="4" borderId="0" xfId="3" applyNumberFormat="1" applyFont="1" applyFill="1" applyBorder="1" applyAlignment="1">
      <alignment vertical="top"/>
    </xf>
    <xf numFmtId="3" fontId="35" fillId="4" borderId="0" xfId="2" applyNumberFormat="1" applyFont="1" applyFill="1" applyBorder="1" applyAlignment="1">
      <alignment vertical="top"/>
    </xf>
    <xf numFmtId="3" fontId="28" fillId="4" borderId="0" xfId="0" applyNumberFormat="1" applyFont="1" applyFill="1" applyBorder="1" applyAlignment="1">
      <alignment vertical="top"/>
    </xf>
    <xf numFmtId="3" fontId="35" fillId="4" borderId="0" xfId="3" applyNumberFormat="1" applyFont="1" applyFill="1" applyBorder="1" applyAlignment="1">
      <alignment vertical="top"/>
    </xf>
    <xf numFmtId="3" fontId="70" fillId="4" borderId="0" xfId="2" applyNumberFormat="1" applyFont="1" applyFill="1" applyBorder="1" applyAlignment="1" applyProtection="1">
      <alignment vertical="top"/>
      <protection locked="0"/>
    </xf>
    <xf numFmtId="3" fontId="28" fillId="4" borderId="0" xfId="0" applyNumberFormat="1" applyFont="1" applyFill="1" applyBorder="1"/>
    <xf numFmtId="3" fontId="70" fillId="4" borderId="0" xfId="3" applyNumberFormat="1" applyFont="1" applyFill="1" applyBorder="1" applyAlignment="1" applyProtection="1">
      <alignment vertical="top"/>
      <protection locked="0"/>
    </xf>
    <xf numFmtId="0" fontId="70" fillId="4" borderId="0" xfId="3" applyFont="1" applyFill="1" applyBorder="1" applyAlignment="1">
      <alignment horizontal="left" vertical="top"/>
    </xf>
    <xf numFmtId="3" fontId="70" fillId="4" borderId="0" xfId="3" applyNumberFormat="1" applyFont="1" applyFill="1" applyBorder="1" applyAlignment="1">
      <alignment vertical="top"/>
    </xf>
    <xf numFmtId="3" fontId="28" fillId="4" borderId="0" xfId="0" applyNumberFormat="1" applyFont="1" applyFill="1"/>
    <xf numFmtId="3" fontId="35" fillId="4" borderId="0" xfId="3" applyNumberFormat="1" applyFont="1" applyFill="1" applyBorder="1" applyAlignment="1">
      <alignment horizontal="left" vertical="top"/>
    </xf>
    <xf numFmtId="3" fontId="70" fillId="4" borderId="0" xfId="3" applyNumberFormat="1" applyFont="1" applyFill="1" applyBorder="1" applyAlignment="1">
      <alignment horizontal="left" vertical="top"/>
    </xf>
    <xf numFmtId="0" fontId="28" fillId="4" borderId="0" xfId="0" applyFont="1" applyFill="1" applyBorder="1" applyAlignment="1">
      <alignment horizontal="left" vertical="top"/>
    </xf>
    <xf numFmtId="3" fontId="70" fillId="4" borderId="0" xfId="2" applyNumberFormat="1" applyFont="1" applyFill="1" applyBorder="1" applyAlignment="1">
      <alignment vertical="top"/>
    </xf>
    <xf numFmtId="3" fontId="28" fillId="4" borderId="0" xfId="0" applyNumberFormat="1" applyFont="1" applyFill="1" applyBorder="1" applyAlignment="1">
      <alignment horizontal="left" vertical="top"/>
    </xf>
    <xf numFmtId="0" fontId="35" fillId="4" borderId="0" xfId="3" applyFont="1" applyFill="1" applyBorder="1" applyAlignment="1">
      <alignment horizontal="left" vertical="top"/>
    </xf>
    <xf numFmtId="3" fontId="35" fillId="4" borderId="0" xfId="3" applyNumberFormat="1" applyFont="1" applyFill="1" applyBorder="1" applyAlignment="1">
      <alignment horizontal="right" vertical="top" wrapText="1"/>
    </xf>
    <xf numFmtId="0" fontId="28" fillId="4" borderId="1" xfId="0" applyFont="1" applyFill="1" applyBorder="1" applyAlignment="1">
      <alignment horizontal="left" vertical="top" wrapText="1"/>
    </xf>
    <xf numFmtId="0" fontId="28" fillId="4" borderId="0" xfId="0" applyFont="1" applyFill="1" applyBorder="1" applyAlignment="1">
      <alignment horizontal="left" vertical="top" wrapText="1"/>
    </xf>
    <xf numFmtId="3" fontId="35" fillId="4" borderId="0" xfId="2" applyNumberFormat="1" applyFont="1" applyFill="1" applyBorder="1" applyAlignment="1">
      <alignment horizontal="right" vertical="top" wrapText="1"/>
    </xf>
    <xf numFmtId="3" fontId="28" fillId="4" borderId="0" xfId="0" applyNumberFormat="1" applyFont="1" applyFill="1" applyBorder="1" applyAlignment="1">
      <alignment horizontal="left" vertical="top" wrapText="1"/>
    </xf>
    <xf numFmtId="3" fontId="35" fillId="0" borderId="0" xfId="3" applyNumberFormat="1" applyFont="1" applyFill="1" applyBorder="1" applyAlignment="1">
      <alignment horizontal="right" vertical="top" wrapText="1"/>
    </xf>
    <xf numFmtId="0" fontId="28" fillId="4" borderId="2" xfId="0" applyFont="1" applyFill="1" applyBorder="1" applyAlignment="1">
      <alignment horizontal="left" wrapText="1"/>
    </xf>
    <xf numFmtId="0" fontId="28" fillId="4" borderId="0" xfId="0" applyFont="1" applyFill="1" applyAlignment="1">
      <alignment horizontal="left" wrapText="1"/>
    </xf>
    <xf numFmtId="168" fontId="28" fillId="4" borderId="0" xfId="0" applyNumberFormat="1" applyFont="1" applyFill="1" applyAlignment="1">
      <alignment horizontal="left" wrapText="1"/>
    </xf>
    <xf numFmtId="1" fontId="35" fillId="4" borderId="0" xfId="3" applyNumberFormat="1" applyFont="1" applyFill="1" applyBorder="1" applyAlignment="1">
      <alignment horizontal="right" vertical="top" wrapText="1"/>
    </xf>
    <xf numFmtId="1" fontId="28" fillId="4" borderId="0" xfId="0" applyNumberFormat="1" applyFont="1" applyFill="1" applyAlignment="1">
      <alignment horizontal="left" wrapText="1"/>
    </xf>
    <xf numFmtId="0" fontId="28" fillId="4" borderId="3" xfId="0" applyFont="1" applyFill="1" applyBorder="1" applyAlignment="1">
      <alignment vertical="top"/>
    </xf>
    <xf numFmtId="0" fontId="28" fillId="4" borderId="4" xfId="0" applyFont="1" applyFill="1" applyBorder="1" applyAlignment="1">
      <alignment vertical="top"/>
    </xf>
    <xf numFmtId="0" fontId="35" fillId="4" borderId="4" xfId="3" applyFont="1" applyFill="1" applyBorder="1" applyAlignment="1">
      <alignment vertical="top"/>
    </xf>
    <xf numFmtId="3" fontId="70" fillId="4" borderId="4" xfId="3" applyNumberFormat="1" applyFont="1" applyFill="1" applyBorder="1" applyAlignment="1">
      <alignment vertical="top"/>
    </xf>
    <xf numFmtId="0" fontId="28" fillId="4" borderId="4" xfId="0" applyFont="1" applyFill="1" applyBorder="1"/>
    <xf numFmtId="2" fontId="28" fillId="4" borderId="4" xfId="0" applyNumberFormat="1" applyFont="1" applyFill="1" applyBorder="1"/>
    <xf numFmtId="0" fontId="28" fillId="4" borderId="5" xfId="0" applyFont="1" applyFill="1" applyBorder="1"/>
    <xf numFmtId="0" fontId="70" fillId="4" borderId="0" xfId="0" applyFont="1" applyFill="1" applyBorder="1" applyAlignment="1">
      <alignment vertical="top"/>
    </xf>
    <xf numFmtId="0" fontId="23" fillId="4" borderId="0" xfId="0" applyFont="1" applyFill="1" applyAlignment="1">
      <alignment horizontal="center"/>
    </xf>
    <xf numFmtId="0" fontId="70" fillId="4" borderId="0" xfId="0" applyFont="1" applyFill="1" applyBorder="1"/>
    <xf numFmtId="43" fontId="70" fillId="4" borderId="0" xfId="2" applyFont="1" applyFill="1" applyBorder="1"/>
    <xf numFmtId="0" fontId="70" fillId="4" borderId="0" xfId="0" applyFont="1" applyFill="1" applyBorder="1" applyAlignment="1">
      <alignment vertical="center"/>
    </xf>
    <xf numFmtId="0" fontId="35" fillId="4" borderId="0" xfId="0" applyFont="1" applyFill="1" applyBorder="1" applyAlignment="1">
      <alignment horizontal="right" vertical="top"/>
    </xf>
    <xf numFmtId="0" fontId="35" fillId="4" borderId="0" xfId="0" applyFont="1" applyFill="1" applyBorder="1" applyAlignment="1">
      <alignment vertical="top"/>
    </xf>
    <xf numFmtId="0" fontId="70" fillId="4" borderId="0" xfId="0" applyFont="1" applyFill="1" applyBorder="1" applyAlignment="1">
      <alignment horizontal="right"/>
    </xf>
    <xf numFmtId="2" fontId="28" fillId="4" borderId="0" xfId="0" applyNumberFormat="1" applyFont="1" applyFill="1"/>
    <xf numFmtId="0" fontId="29" fillId="13" borderId="7" xfId="0" applyFont="1" applyFill="1" applyBorder="1" applyAlignment="1">
      <alignment horizontal="centerContinuous"/>
    </xf>
    <xf numFmtId="0" fontId="32" fillId="13" borderId="8" xfId="0" applyFont="1" applyFill="1" applyBorder="1"/>
    <xf numFmtId="165" fontId="29" fillId="13" borderId="0" xfId="2" applyNumberFormat="1" applyFont="1" applyFill="1" applyBorder="1" applyAlignment="1">
      <alignment horizontal="center"/>
    </xf>
    <xf numFmtId="0" fontId="32" fillId="13" borderId="2" xfId="0" applyFont="1" applyFill="1" applyBorder="1"/>
    <xf numFmtId="0" fontId="16" fillId="13" borderId="9" xfId="0" applyFont="1" applyFill="1" applyBorder="1" applyAlignment="1">
      <alignment horizontal="center" vertical="center"/>
    </xf>
    <xf numFmtId="165" fontId="52" fillId="13" borderId="6" xfId="2" applyNumberFormat="1" applyFont="1" applyFill="1" applyBorder="1" applyAlignment="1">
      <alignment horizontal="center" vertical="center"/>
    </xf>
    <xf numFmtId="0" fontId="52" fillId="13" borderId="6" xfId="3" applyFont="1" applyFill="1" applyBorder="1" applyAlignment="1">
      <alignment horizontal="center" vertical="center"/>
    </xf>
    <xf numFmtId="0" fontId="17" fillId="13" borderId="10" xfId="3" applyFont="1" applyFill="1" applyBorder="1" applyAlignment="1">
      <alignment horizontal="center" vertical="center"/>
    </xf>
    <xf numFmtId="0" fontId="24" fillId="13" borderId="9" xfId="0" applyFont="1" applyFill="1" applyBorder="1" applyAlignment="1">
      <alignment horizontal="center" vertical="center"/>
    </xf>
    <xf numFmtId="0" fontId="29" fillId="13" borderId="10" xfId="3" applyFont="1" applyFill="1" applyBorder="1" applyAlignment="1">
      <alignment horizontal="center" vertical="center"/>
    </xf>
    <xf numFmtId="0" fontId="52" fillId="13" borderId="7" xfId="0" applyFont="1" applyFill="1" applyBorder="1" applyAlignment="1">
      <alignment horizontal="center" vertical="center" wrapText="1"/>
    </xf>
    <xf numFmtId="0" fontId="52" fillId="13" borderId="7" xfId="3" applyFont="1" applyFill="1" applyBorder="1" applyAlignment="1">
      <alignment horizontal="center" vertical="center" wrapText="1"/>
    </xf>
    <xf numFmtId="0" fontId="52" fillId="13" borderId="8" xfId="3" applyFont="1" applyFill="1" applyBorder="1" applyAlignment="1">
      <alignment horizontal="center" vertical="center" wrapText="1"/>
    </xf>
    <xf numFmtId="0" fontId="52" fillId="13" borderId="4" xfId="0" applyFont="1" applyFill="1" applyBorder="1" applyAlignment="1">
      <alignment horizontal="center" vertical="center" wrapText="1"/>
    </xf>
    <xf numFmtId="0" fontId="52" fillId="13" borderId="4" xfId="3" applyFont="1" applyFill="1" applyBorder="1" applyAlignment="1">
      <alignment horizontal="center" vertical="center" wrapText="1"/>
    </xf>
    <xf numFmtId="0" fontId="52" fillId="13" borderId="5" xfId="3" applyFont="1" applyFill="1" applyBorder="1" applyAlignment="1">
      <alignment horizontal="center" vertical="center" wrapText="1"/>
    </xf>
    <xf numFmtId="0" fontId="29" fillId="13" borderId="9" xfId="3" applyFont="1" applyFill="1" applyBorder="1" applyAlignment="1" applyProtection="1">
      <alignment horizontal="center" vertical="center" wrapText="1"/>
    </xf>
    <xf numFmtId="0" fontId="52" fillId="13" borderId="6" xfId="3" applyFont="1" applyFill="1" applyBorder="1" applyAlignment="1" applyProtection="1">
      <alignment horizontal="center" vertical="center" wrapText="1"/>
    </xf>
    <xf numFmtId="0" fontId="52" fillId="13" borderId="6" xfId="0" applyFont="1" applyFill="1" applyBorder="1" applyAlignment="1" applyProtection="1">
      <alignment horizontal="center" vertical="center" wrapText="1"/>
    </xf>
    <xf numFmtId="0" fontId="52" fillId="13" borderId="10" xfId="3" applyFont="1" applyFill="1" applyBorder="1" applyAlignment="1" applyProtection="1">
      <alignment horizontal="center" vertical="center" wrapText="1"/>
    </xf>
    <xf numFmtId="165" fontId="52" fillId="13" borderId="6" xfId="2" applyNumberFormat="1" applyFont="1" applyFill="1" applyBorder="1" applyAlignment="1">
      <alignment horizontal="center" vertical="center" wrapText="1"/>
    </xf>
    <xf numFmtId="165" fontId="52" fillId="13" borderId="10" xfId="2" applyNumberFormat="1" applyFont="1" applyFill="1" applyBorder="1" applyAlignment="1">
      <alignment horizontal="center" vertical="center" wrapText="1"/>
    </xf>
    <xf numFmtId="0" fontId="28" fillId="13" borderId="0" xfId="0" applyFont="1" applyFill="1" applyBorder="1" applyAlignment="1"/>
    <xf numFmtId="0" fontId="70" fillId="13" borderId="0" xfId="3" applyFont="1" applyFill="1" applyBorder="1" applyAlignment="1">
      <alignment horizontal="centerContinuous" vertical="center"/>
    </xf>
    <xf numFmtId="0" fontId="28" fillId="13" borderId="0" xfId="0" applyFont="1" applyFill="1" applyBorder="1" applyAlignment="1">
      <alignment horizontal="centerContinuous"/>
    </xf>
    <xf numFmtId="0" fontId="70" fillId="13" borderId="0" xfId="3" applyFont="1" applyFill="1" applyBorder="1" applyAlignment="1">
      <alignment horizontal="center" vertical="top"/>
    </xf>
    <xf numFmtId="0" fontId="28" fillId="13" borderId="0" xfId="0" applyFont="1" applyFill="1" applyBorder="1"/>
    <xf numFmtId="2" fontId="28" fillId="13" borderId="0" xfId="0" applyNumberFormat="1" applyFont="1" applyFill="1" applyBorder="1"/>
    <xf numFmtId="0" fontId="71" fillId="13" borderId="9" xfId="0" applyFont="1" applyFill="1" applyBorder="1" applyAlignment="1">
      <alignment vertical="center"/>
    </xf>
    <xf numFmtId="0" fontId="72" fillId="13" borderId="6" xfId="3" applyFont="1" applyFill="1" applyBorder="1" applyAlignment="1">
      <alignment horizontal="center" vertical="center"/>
    </xf>
    <xf numFmtId="165" fontId="72" fillId="13" borderId="6" xfId="2" applyNumberFormat="1" applyFont="1" applyFill="1" applyBorder="1" applyAlignment="1">
      <alignment horizontal="center" vertical="center"/>
    </xf>
    <xf numFmtId="0" fontId="71" fillId="13" borderId="6" xfId="0" applyFont="1" applyFill="1" applyBorder="1" applyAlignment="1">
      <alignment vertical="center"/>
    </xf>
    <xf numFmtId="0" fontId="71" fillId="13" borderId="10" xfId="0" applyFont="1" applyFill="1" applyBorder="1"/>
    <xf numFmtId="37" fontId="52" fillId="13" borderId="16" xfId="4" applyNumberFormat="1" applyFont="1" applyFill="1" applyBorder="1" applyAlignment="1">
      <alignment horizontal="center" vertical="center"/>
    </xf>
    <xf numFmtId="37" fontId="52" fillId="13" borderId="16" xfId="4" applyNumberFormat="1" applyFont="1" applyFill="1" applyBorder="1" applyAlignment="1">
      <alignment horizontal="center" wrapText="1"/>
    </xf>
    <xf numFmtId="0" fontId="52" fillId="13" borderId="16" xfId="0" applyFont="1" applyFill="1" applyBorder="1" applyAlignment="1">
      <alignment horizontal="center" vertical="center" wrapText="1"/>
    </xf>
    <xf numFmtId="0" fontId="11" fillId="13" borderId="0" xfId="0" applyFont="1" applyFill="1"/>
    <xf numFmtId="0" fontId="22" fillId="13" borderId="16" xfId="0" applyFont="1" applyFill="1" applyBorder="1" applyAlignment="1">
      <alignment horizontal="center"/>
    </xf>
    <xf numFmtId="0" fontId="11" fillId="13" borderId="16" xfId="0" applyFont="1" applyFill="1" applyBorder="1"/>
    <xf numFmtId="0" fontId="26" fillId="13" borderId="16" xfId="0" applyFont="1" applyFill="1" applyBorder="1"/>
    <xf numFmtId="0" fontId="22" fillId="13" borderId="16" xfId="0" applyFont="1" applyFill="1" applyBorder="1" applyAlignment="1">
      <alignment horizontal="center" vertical="center" wrapText="1"/>
    </xf>
    <xf numFmtId="3" fontId="22" fillId="13" borderId="16" xfId="0" applyNumberFormat="1" applyFont="1" applyFill="1" applyBorder="1" applyAlignment="1">
      <alignment horizontal="center" vertical="center" wrapText="1"/>
    </xf>
    <xf numFmtId="0" fontId="26" fillId="13" borderId="0" xfId="0" applyFont="1" applyFill="1"/>
    <xf numFmtId="0" fontId="49" fillId="10" borderId="0" xfId="0" applyFont="1" applyFill="1" applyAlignment="1">
      <alignment horizontal="center" vertical="center"/>
    </xf>
    <xf numFmtId="0" fontId="32" fillId="13" borderId="11" xfId="3" applyFont="1" applyFill="1" applyBorder="1" applyAlignment="1">
      <alignment horizontal="center" vertical="center"/>
    </xf>
    <xf numFmtId="0" fontId="32" fillId="13" borderId="1" xfId="3" applyFont="1" applyFill="1" applyBorder="1" applyAlignment="1">
      <alignment horizontal="center" vertical="center"/>
    </xf>
    <xf numFmtId="0" fontId="29" fillId="13" borderId="7" xfId="3" applyFont="1" applyFill="1" applyBorder="1" applyAlignment="1">
      <alignment horizontal="center" vertical="center"/>
    </xf>
    <xf numFmtId="0" fontId="29" fillId="13" borderId="0" xfId="3" applyFont="1" applyFill="1" applyBorder="1" applyAlignment="1">
      <alignment horizontal="center" vertical="center"/>
    </xf>
    <xf numFmtId="0" fontId="38" fillId="13" borderId="7" xfId="3" applyFont="1" applyFill="1" applyBorder="1" applyAlignment="1">
      <alignment horizontal="right" vertical="top"/>
    </xf>
    <xf numFmtId="0" fontId="38" fillId="13" borderId="0" xfId="3" applyFont="1" applyFill="1" applyBorder="1" applyAlignment="1">
      <alignment horizontal="right" vertical="top"/>
    </xf>
    <xf numFmtId="0" fontId="51" fillId="4" borderId="4" xfId="0" applyNumberFormat="1" applyFont="1" applyFill="1" applyBorder="1" applyAlignment="1" applyProtection="1">
      <alignment horizontal="center"/>
      <protection locked="0"/>
    </xf>
    <xf numFmtId="0" fontId="56" fillId="4" borderId="0" xfId="0" applyFont="1" applyFill="1" applyBorder="1" applyAlignment="1">
      <alignment horizontal="left" vertical="top" wrapText="1"/>
    </xf>
    <xf numFmtId="0" fontId="51" fillId="4" borderId="0" xfId="0" applyFont="1" applyFill="1" applyBorder="1" applyAlignment="1">
      <alignment horizontal="left" vertical="top" wrapText="1"/>
    </xf>
    <xf numFmtId="0" fontId="59" fillId="4" borderId="0" xfId="0" applyFont="1" applyFill="1" applyBorder="1" applyAlignment="1">
      <alignment horizontal="left" vertical="top" wrapText="1"/>
    </xf>
    <xf numFmtId="0" fontId="56" fillId="4" borderId="0" xfId="0" applyFont="1" applyFill="1" applyBorder="1" applyAlignment="1">
      <alignment horizontal="justify" vertical="top" wrapText="1"/>
    </xf>
    <xf numFmtId="0" fontId="61" fillId="4" borderId="0" xfId="0" applyFont="1" applyFill="1" applyBorder="1" applyAlignment="1">
      <alignment horizontal="center" vertical="center" wrapText="1"/>
    </xf>
    <xf numFmtId="0" fontId="5" fillId="4" borderId="0" xfId="0" applyFont="1" applyFill="1" applyBorder="1" applyAlignment="1" applyProtection="1">
      <alignment horizontal="center" vertical="top" wrapText="1"/>
      <protection locked="0"/>
    </xf>
    <xf numFmtId="0" fontId="30" fillId="4" borderId="7" xfId="0" applyFont="1" applyFill="1" applyBorder="1" applyAlignment="1" applyProtection="1">
      <alignment horizontal="center"/>
      <protection locked="0"/>
    </xf>
    <xf numFmtId="0" fontId="5" fillId="4" borderId="4" xfId="0" applyFont="1" applyFill="1" applyBorder="1" applyAlignment="1" applyProtection="1">
      <alignment horizontal="center" vertical="center"/>
      <protection locked="0"/>
    </xf>
    <xf numFmtId="0" fontId="5" fillId="4" borderId="4" xfId="0" applyFont="1" applyFill="1" applyBorder="1" applyAlignment="1" applyProtection="1">
      <alignment horizontal="center"/>
      <protection locked="0"/>
    </xf>
    <xf numFmtId="0" fontId="5" fillId="4" borderId="0" xfId="0" applyFont="1" applyFill="1" applyBorder="1" applyAlignment="1">
      <alignment horizontal="left" vertical="top"/>
    </xf>
    <xf numFmtId="0" fontId="51" fillId="4" borderId="0" xfId="0" applyFont="1" applyFill="1" applyBorder="1" applyAlignment="1">
      <alignment horizontal="center"/>
    </xf>
    <xf numFmtId="0" fontId="51" fillId="4" borderId="0" xfId="1" applyNumberFormat="1" applyFont="1" applyFill="1" applyBorder="1" applyAlignment="1">
      <alignment horizontal="center" vertical="center"/>
    </xf>
    <xf numFmtId="0" fontId="59" fillId="4" borderId="0" xfId="0" applyFont="1" applyFill="1" applyBorder="1" applyAlignment="1">
      <alignment vertical="top" wrapText="1"/>
    </xf>
    <xf numFmtId="0" fontId="56" fillId="4" borderId="0" xfId="0" applyFont="1" applyFill="1" applyBorder="1" applyAlignment="1">
      <alignment horizontal="left" vertical="top"/>
    </xf>
    <xf numFmtId="0" fontId="56" fillId="4" borderId="4" xfId="0" applyFont="1" applyFill="1" applyBorder="1" applyAlignment="1" applyProtection="1">
      <alignment horizontal="center"/>
      <protection locked="0"/>
    </xf>
    <xf numFmtId="0" fontId="56" fillId="4" borderId="4" xfId="0" applyFont="1" applyFill="1" applyBorder="1" applyAlignment="1" applyProtection="1">
      <alignment horizontal="center" vertical="center"/>
      <protection locked="0"/>
    </xf>
    <xf numFmtId="0" fontId="51" fillId="4" borderId="0" xfId="0" applyFont="1" applyFill="1" applyBorder="1" applyAlignment="1">
      <alignment vertical="top" wrapText="1"/>
    </xf>
    <xf numFmtId="0" fontId="52" fillId="13" borderId="6" xfId="3" applyFont="1" applyFill="1" applyBorder="1" applyAlignment="1">
      <alignment horizontal="center" vertical="center"/>
    </xf>
    <xf numFmtId="0" fontId="51" fillId="4" borderId="0" xfId="3" applyFont="1" applyFill="1" applyBorder="1" applyAlignment="1">
      <alignment horizontal="center"/>
    </xf>
    <xf numFmtId="0" fontId="7" fillId="4" borderId="0" xfId="3" applyFont="1" applyFill="1" applyBorder="1" applyAlignment="1">
      <alignment horizontal="center"/>
    </xf>
    <xf numFmtId="0" fontId="7" fillId="4" borderId="4" xfId="0" applyNumberFormat="1" applyFont="1" applyFill="1" applyBorder="1" applyAlignment="1" applyProtection="1">
      <alignment horizontal="center"/>
      <protection locked="0"/>
    </xf>
    <xf numFmtId="0" fontId="56" fillId="4" borderId="4" xfId="0" applyFont="1" applyFill="1" applyBorder="1" applyAlignment="1">
      <alignment horizontal="left" vertical="top" wrapText="1"/>
    </xf>
    <xf numFmtId="0" fontId="6" fillId="3" borderId="0" xfId="0" applyFont="1" applyFill="1" applyBorder="1" applyAlignment="1">
      <alignment horizontal="center" vertical="center" wrapText="1"/>
    </xf>
    <xf numFmtId="0" fontId="1" fillId="3" borderId="0" xfId="0" applyFont="1" applyFill="1" applyBorder="1" applyAlignment="1">
      <alignment horizontal="left" vertical="top" wrapText="1"/>
    </xf>
    <xf numFmtId="0" fontId="6" fillId="3" borderId="14" xfId="0" applyFont="1" applyFill="1" applyBorder="1" applyAlignment="1">
      <alignment horizontal="left" vertical="top" wrapText="1"/>
    </xf>
    <xf numFmtId="0" fontId="4" fillId="3" borderId="0" xfId="0" applyFont="1" applyFill="1" applyBorder="1" applyAlignment="1">
      <alignment horizontal="left" vertical="top" wrapText="1"/>
    </xf>
    <xf numFmtId="0" fontId="6" fillId="3" borderId="15"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2" fillId="3" borderId="0" xfId="0" applyFont="1" applyFill="1" applyBorder="1" applyAlignment="1">
      <alignment horizontal="right" vertical="distributed" wrapText="1"/>
    </xf>
    <xf numFmtId="0" fontId="1" fillId="3" borderId="0" xfId="0" applyFont="1" applyFill="1" applyBorder="1" applyAlignment="1">
      <alignment horizontal="center" vertical="center" wrapText="1"/>
    </xf>
    <xf numFmtId="0" fontId="2" fillId="2" borderId="12" xfId="3" applyFont="1" applyFill="1" applyBorder="1" applyAlignment="1">
      <alignment horizontal="center" vertical="center"/>
    </xf>
    <xf numFmtId="0" fontId="2" fillId="2" borderId="13" xfId="3" applyFont="1" applyFill="1" applyBorder="1" applyAlignment="1">
      <alignment horizontal="center" vertical="center"/>
    </xf>
    <xf numFmtId="0" fontId="6" fillId="3" borderId="0" xfId="0" applyFont="1" applyFill="1" applyBorder="1" applyAlignment="1">
      <alignment horizontal="left" vertical="top" wrapText="1"/>
    </xf>
    <xf numFmtId="0" fontId="2" fillId="2" borderId="0" xfId="0" applyFont="1" applyFill="1" applyBorder="1" applyAlignment="1">
      <alignment horizontal="center"/>
    </xf>
    <xf numFmtId="0" fontId="57" fillId="4" borderId="0" xfId="0" applyFont="1" applyFill="1" applyBorder="1" applyAlignment="1">
      <alignment horizontal="left" vertical="top"/>
    </xf>
    <xf numFmtId="0" fontId="30" fillId="4" borderId="3" xfId="0" applyFont="1" applyFill="1" applyBorder="1" applyAlignment="1">
      <alignment horizontal="center" vertical="top"/>
    </xf>
    <xf numFmtId="0" fontId="30" fillId="4" borderId="4" xfId="0" applyFont="1" applyFill="1" applyBorder="1" applyAlignment="1">
      <alignment horizontal="center" vertical="top"/>
    </xf>
    <xf numFmtId="0" fontId="30" fillId="4" borderId="5" xfId="0" applyFont="1" applyFill="1" applyBorder="1" applyAlignment="1">
      <alignment horizontal="center" vertical="top"/>
    </xf>
    <xf numFmtId="0" fontId="5" fillId="4" borderId="0" xfId="0" applyFont="1" applyFill="1" applyBorder="1" applyAlignment="1">
      <alignment horizontal="left" vertical="top" wrapText="1"/>
    </xf>
    <xf numFmtId="0" fontId="5" fillId="4" borderId="4" xfId="0" applyFont="1" applyFill="1" applyBorder="1" applyAlignment="1" applyProtection="1">
      <alignment horizontal="center" vertical="top"/>
      <protection locked="0"/>
    </xf>
    <xf numFmtId="0" fontId="30" fillId="4" borderId="4" xfId="0" applyFont="1" applyFill="1" applyBorder="1" applyAlignment="1" applyProtection="1">
      <alignment horizontal="center"/>
      <protection locked="0"/>
    </xf>
    <xf numFmtId="0" fontId="52" fillId="13" borderId="7" xfId="3" applyFont="1" applyFill="1" applyBorder="1" applyAlignment="1">
      <alignment horizontal="center" vertical="center" wrapText="1"/>
    </xf>
    <xf numFmtId="0" fontId="52" fillId="13" borderId="4" xfId="3" applyFont="1" applyFill="1" applyBorder="1" applyAlignment="1">
      <alignment horizontal="center" vertical="center" wrapText="1"/>
    </xf>
    <xf numFmtId="0" fontId="51" fillId="4" borderId="1" xfId="1" applyNumberFormat="1" applyFont="1" applyFill="1" applyBorder="1" applyAlignment="1">
      <alignment horizontal="center" vertical="center"/>
    </xf>
    <xf numFmtId="0" fontId="51" fillId="4" borderId="2" xfId="1" applyNumberFormat="1" applyFont="1" applyFill="1" applyBorder="1" applyAlignment="1">
      <alignment horizontal="center" vertical="center"/>
    </xf>
    <xf numFmtId="0" fontId="51" fillId="4" borderId="1" xfId="1" applyNumberFormat="1" applyFont="1" applyFill="1" applyBorder="1" applyAlignment="1">
      <alignment horizontal="center" vertical="top"/>
    </xf>
    <xf numFmtId="0" fontId="51" fillId="4" borderId="0" xfId="1" applyNumberFormat="1" applyFont="1" applyFill="1" applyBorder="1" applyAlignment="1">
      <alignment horizontal="center" vertical="top"/>
    </xf>
    <xf numFmtId="0" fontId="51" fillId="4" borderId="2" xfId="1" applyNumberFormat="1" applyFont="1" applyFill="1" applyBorder="1" applyAlignment="1">
      <alignment horizontal="center" vertical="top"/>
    </xf>
    <xf numFmtId="0" fontId="50" fillId="4" borderId="0" xfId="0" applyFont="1" applyFill="1" applyBorder="1" applyAlignment="1">
      <alignment horizontal="left" vertical="top"/>
    </xf>
    <xf numFmtId="0" fontId="57" fillId="0" borderId="0" xfId="0" applyFont="1" applyFill="1" applyBorder="1" applyAlignment="1">
      <alignment horizontal="left" vertical="top"/>
    </xf>
    <xf numFmtId="0" fontId="57" fillId="4" borderId="0" xfId="0" applyFont="1" applyFill="1" applyBorder="1" applyAlignment="1">
      <alignment horizontal="right"/>
    </xf>
    <xf numFmtId="0" fontId="57" fillId="4" borderId="0" xfId="0" applyFont="1" applyFill="1" applyBorder="1" applyAlignment="1">
      <alignment horizontal="left"/>
    </xf>
    <xf numFmtId="0" fontId="59" fillId="4" borderId="4" xfId="0" applyFont="1" applyFill="1" applyBorder="1" applyAlignment="1" applyProtection="1">
      <alignment horizontal="left" vertical="top"/>
    </xf>
    <xf numFmtId="0" fontId="2" fillId="4" borderId="0" xfId="0" applyFont="1" applyFill="1" applyBorder="1" applyAlignment="1" applyProtection="1">
      <alignment horizontal="center" vertical="top"/>
    </xf>
    <xf numFmtId="0" fontId="5" fillId="4" borderId="0" xfId="0" applyFont="1" applyFill="1" applyBorder="1" applyAlignment="1" applyProtection="1">
      <alignment horizontal="left" vertical="top"/>
    </xf>
    <xf numFmtId="0" fontId="51" fillId="4" borderId="0" xfId="0" applyFont="1" applyFill="1" applyBorder="1" applyAlignment="1" applyProtection="1">
      <alignment horizontal="left" vertical="top"/>
    </xf>
    <xf numFmtId="0" fontId="51" fillId="4" borderId="0" xfId="0" applyFont="1" applyFill="1" applyBorder="1" applyAlignment="1" applyProtection="1">
      <alignment horizontal="center" vertical="top"/>
    </xf>
    <xf numFmtId="0" fontId="56" fillId="4" borderId="0" xfId="0" applyFont="1" applyFill="1" applyBorder="1" applyAlignment="1" applyProtection="1">
      <alignment horizontal="left" vertical="top"/>
    </xf>
    <xf numFmtId="0" fontId="59" fillId="4" borderId="0" xfId="0" applyFont="1" applyFill="1" applyBorder="1" applyAlignment="1" applyProtection="1">
      <alignment horizontal="left" vertical="top"/>
    </xf>
    <xf numFmtId="0" fontId="51" fillId="4" borderId="0" xfId="1" applyNumberFormat="1" applyFont="1" applyFill="1" applyBorder="1" applyAlignment="1" applyProtection="1">
      <alignment horizontal="center" vertical="top"/>
    </xf>
    <xf numFmtId="0" fontId="51" fillId="4" borderId="2" xfId="1" applyNumberFormat="1" applyFont="1" applyFill="1" applyBorder="1" applyAlignment="1" applyProtection="1">
      <alignment horizontal="center" vertical="top"/>
    </xf>
    <xf numFmtId="0" fontId="51" fillId="4" borderId="0" xfId="3" applyFont="1" applyFill="1" applyBorder="1" applyAlignment="1" applyProtection="1">
      <alignment horizontal="center"/>
    </xf>
    <xf numFmtId="0" fontId="51" fillId="4" borderId="0" xfId="0" applyFont="1" applyFill="1" applyBorder="1" applyAlignment="1" applyProtection="1">
      <alignment horizontal="right"/>
    </xf>
    <xf numFmtId="0" fontId="56" fillId="4" borderId="0" xfId="0" applyNumberFormat="1" applyFont="1" applyFill="1" applyBorder="1" applyAlignment="1" applyProtection="1">
      <alignment horizontal="left"/>
    </xf>
    <xf numFmtId="0" fontId="51" fillId="4" borderId="0" xfId="1" applyNumberFormat="1" applyFont="1" applyFill="1" applyBorder="1" applyAlignment="1" applyProtection="1">
      <alignment horizontal="center" vertical="center"/>
    </xf>
    <xf numFmtId="0" fontId="52" fillId="13" borderId="6" xfId="3" applyFont="1" applyFill="1" applyBorder="1" applyAlignment="1" applyProtection="1">
      <alignment horizontal="center" vertical="center"/>
    </xf>
    <xf numFmtId="0" fontId="51" fillId="4" borderId="2" xfId="1" applyNumberFormat="1" applyFont="1" applyFill="1" applyBorder="1" applyAlignment="1" applyProtection="1">
      <alignment horizontal="center" vertical="center"/>
    </xf>
    <xf numFmtId="0" fontId="51" fillId="4" borderId="4" xfId="0" applyFont="1" applyFill="1" applyBorder="1" applyAlignment="1">
      <alignment horizontal="left" vertical="top"/>
    </xf>
    <xf numFmtId="0" fontId="51" fillId="4" borderId="14" xfId="0" applyFont="1" applyFill="1" applyBorder="1" applyAlignment="1">
      <alignment horizontal="left" vertical="top"/>
    </xf>
    <xf numFmtId="0" fontId="50" fillId="4" borderId="0" xfId="0" applyFont="1" applyFill="1" applyBorder="1" applyAlignment="1">
      <alignment horizontal="left" vertical="top" wrapText="1"/>
    </xf>
    <xf numFmtId="0" fontId="56" fillId="4" borderId="0" xfId="0" applyNumberFormat="1" applyFont="1" applyFill="1" applyBorder="1" applyAlignment="1" applyProtection="1">
      <alignment horizontal="left"/>
      <protection locked="0"/>
    </xf>
    <xf numFmtId="0" fontId="30" fillId="4" borderId="0" xfId="0" applyFont="1" applyFill="1" applyAlignment="1" applyProtection="1">
      <alignment horizontal="right"/>
      <protection locked="0"/>
    </xf>
    <xf numFmtId="0" fontId="30" fillId="4" borderId="0" xfId="0" applyFont="1" applyFill="1" applyAlignment="1" applyProtection="1">
      <alignment horizontal="left"/>
      <protection locked="0"/>
    </xf>
    <xf numFmtId="0" fontId="2" fillId="4" borderId="0" xfId="0" applyFont="1" applyFill="1" applyBorder="1" applyAlignment="1">
      <alignment horizontal="center"/>
    </xf>
    <xf numFmtId="0" fontId="70" fillId="4" borderId="0" xfId="3" applyFont="1" applyFill="1" applyBorder="1" applyAlignment="1">
      <alignment horizontal="left" vertical="top" wrapText="1"/>
    </xf>
    <xf numFmtId="3" fontId="35" fillId="4" borderId="0" xfId="3" applyNumberFormat="1" applyFont="1" applyFill="1" applyBorder="1" applyAlignment="1">
      <alignment horizontal="left" vertical="top"/>
    </xf>
    <xf numFmtId="3" fontId="70" fillId="4" borderId="0" xfId="3" applyNumberFormat="1" applyFont="1" applyFill="1" applyBorder="1" applyAlignment="1">
      <alignment horizontal="left" vertical="top"/>
    </xf>
    <xf numFmtId="0" fontId="28" fillId="4" borderId="7" xfId="0" applyFont="1" applyFill="1" applyBorder="1" applyAlignment="1" applyProtection="1">
      <alignment horizontal="center"/>
      <protection locked="0"/>
    </xf>
    <xf numFmtId="0" fontId="70" fillId="4" borderId="0" xfId="0" applyFont="1" applyFill="1" applyBorder="1" applyAlignment="1" applyProtection="1">
      <alignment horizontal="center" vertical="top" wrapText="1"/>
      <protection locked="0"/>
    </xf>
    <xf numFmtId="0" fontId="35" fillId="4" borderId="0" xfId="3" applyFont="1" applyFill="1" applyBorder="1" applyAlignment="1">
      <alignment horizontal="left" vertical="top"/>
    </xf>
    <xf numFmtId="3" fontId="35" fillId="4" borderId="0" xfId="3" applyNumberFormat="1" applyFont="1" applyFill="1" applyBorder="1" applyAlignment="1">
      <alignment horizontal="left" vertical="top" wrapText="1"/>
    </xf>
    <xf numFmtId="43" fontId="70" fillId="4" borderId="4" xfId="2" applyFont="1" applyFill="1" applyBorder="1" applyAlignment="1" applyProtection="1">
      <alignment horizontal="center"/>
      <protection locked="0"/>
    </xf>
    <xf numFmtId="0" fontId="28" fillId="4" borderId="4" xfId="0" applyFont="1" applyFill="1" applyBorder="1" applyAlignment="1" applyProtection="1">
      <alignment horizontal="center"/>
      <protection locked="0"/>
    </xf>
    <xf numFmtId="0" fontId="72" fillId="13" borderId="6" xfId="0" applyFont="1" applyFill="1" applyBorder="1" applyAlignment="1">
      <alignment horizontal="center" vertical="center"/>
    </xf>
    <xf numFmtId="0" fontId="35" fillId="4" borderId="0" xfId="3" applyFont="1" applyFill="1" applyBorder="1" applyAlignment="1">
      <alignment horizontal="center"/>
    </xf>
    <xf numFmtId="0" fontId="35" fillId="4" borderId="0" xfId="0" applyFont="1" applyFill="1" applyBorder="1" applyAlignment="1">
      <alignment horizontal="center"/>
    </xf>
    <xf numFmtId="0" fontId="35" fillId="4" borderId="4" xfId="0" applyNumberFormat="1" applyFont="1" applyFill="1" applyBorder="1" applyAlignment="1" applyProtection="1">
      <alignment horizontal="center"/>
      <protection locked="0"/>
    </xf>
    <xf numFmtId="0" fontId="49" fillId="11" borderId="0" xfId="0" applyFont="1" applyFill="1" applyAlignment="1">
      <alignment horizontal="center" vertical="center"/>
    </xf>
    <xf numFmtId="0" fontId="0" fillId="4" borderId="0" xfId="0" applyFill="1" applyAlignment="1">
      <alignment horizontal="left" wrapText="1"/>
    </xf>
    <xf numFmtId="0" fontId="11" fillId="0" borderId="4" xfId="0" applyFont="1" applyBorder="1" applyAlignment="1">
      <alignment horizontal="center"/>
    </xf>
    <xf numFmtId="0" fontId="11" fillId="0" borderId="0" xfId="0" applyFont="1" applyAlignment="1">
      <alignment horizontal="center"/>
    </xf>
    <xf numFmtId="0" fontId="52" fillId="13" borderId="11" xfId="0" applyFont="1" applyFill="1" applyBorder="1" applyAlignment="1">
      <alignment horizontal="center"/>
    </xf>
    <xf numFmtId="0" fontId="52" fillId="13" borderId="7" xfId="0" applyFont="1" applyFill="1" applyBorder="1" applyAlignment="1">
      <alignment horizontal="center"/>
    </xf>
    <xf numFmtId="0" fontId="52" fillId="13" borderId="8" xfId="0" applyFont="1" applyFill="1" applyBorder="1" applyAlignment="1">
      <alignment horizontal="center"/>
    </xf>
    <xf numFmtId="0" fontId="52" fillId="13" borderId="1" xfId="0" applyFont="1" applyFill="1" applyBorder="1" applyAlignment="1">
      <alignment horizontal="center"/>
    </xf>
    <xf numFmtId="0" fontId="52" fillId="13" borderId="0" xfId="0" applyFont="1" applyFill="1" applyBorder="1" applyAlignment="1">
      <alignment horizontal="center"/>
    </xf>
    <xf numFmtId="0" fontId="52" fillId="13" borderId="2" xfId="0" applyFont="1" applyFill="1" applyBorder="1" applyAlignment="1">
      <alignment horizontal="center"/>
    </xf>
    <xf numFmtId="0" fontId="52" fillId="13" borderId="3" xfId="0" applyFont="1" applyFill="1" applyBorder="1" applyAlignment="1">
      <alignment horizontal="center"/>
    </xf>
    <xf numFmtId="0" fontId="52" fillId="13" borderId="4" xfId="0" applyFont="1" applyFill="1" applyBorder="1" applyAlignment="1">
      <alignment horizontal="center"/>
    </xf>
    <xf numFmtId="0" fontId="52" fillId="13" borderId="5" xfId="0" applyFont="1" applyFill="1" applyBorder="1" applyAlignment="1">
      <alignment horizontal="center"/>
    </xf>
    <xf numFmtId="37" fontId="52" fillId="13" borderId="16" xfId="4" applyNumberFormat="1" applyFont="1" applyFill="1" applyBorder="1" applyAlignment="1">
      <alignment horizontal="center" vertical="center"/>
    </xf>
    <xf numFmtId="37" fontId="52" fillId="13" borderId="16" xfId="4" applyNumberFormat="1" applyFont="1" applyFill="1" applyBorder="1" applyAlignment="1">
      <alignment horizontal="center" vertical="center" wrapText="1"/>
    </xf>
    <xf numFmtId="0" fontId="66" fillId="4" borderId="1" xfId="0" applyFont="1" applyFill="1" applyBorder="1" applyAlignment="1">
      <alignment horizontal="left" vertical="center" wrapText="1"/>
    </xf>
    <xf numFmtId="0" fontId="66" fillId="4" borderId="0" xfId="0" applyFont="1" applyFill="1" applyBorder="1" applyAlignment="1">
      <alignment horizontal="left" vertical="center" wrapText="1"/>
    </xf>
    <xf numFmtId="0" fontId="66" fillId="4" borderId="2" xfId="0" applyFont="1" applyFill="1" applyBorder="1" applyAlignment="1">
      <alignment horizontal="left" vertical="center" wrapText="1"/>
    </xf>
    <xf numFmtId="3" fontId="66" fillId="0" borderId="17" xfId="0" applyNumberFormat="1" applyFont="1" applyFill="1" applyBorder="1" applyAlignment="1">
      <alignment horizontal="right" vertical="center" wrapText="1"/>
    </xf>
    <xf numFmtId="3" fontId="66" fillId="0" borderId="19" xfId="0" applyNumberFormat="1" applyFont="1" applyFill="1" applyBorder="1" applyAlignment="1">
      <alignment horizontal="right" vertical="center" wrapText="1"/>
    </xf>
    <xf numFmtId="3" fontId="51" fillId="0" borderId="9" xfId="0" applyNumberFormat="1" applyFont="1" applyFill="1" applyBorder="1" applyAlignment="1">
      <alignment horizontal="center" vertical="top" wrapText="1"/>
    </xf>
    <xf numFmtId="3" fontId="51" fillId="0" borderId="10" xfId="0" applyNumberFormat="1" applyFont="1" applyFill="1" applyBorder="1" applyAlignment="1">
      <alignment horizontal="center" vertical="top" wrapText="1"/>
    </xf>
    <xf numFmtId="0" fontId="56" fillId="4" borderId="0" xfId="0" applyFont="1" applyFill="1" applyAlignment="1">
      <alignment horizontal="left" vertical="top" wrapText="1"/>
    </xf>
    <xf numFmtId="1" fontId="51" fillId="0" borderId="9" xfId="0" applyNumberFormat="1" applyFont="1" applyFill="1" applyBorder="1" applyAlignment="1">
      <alignment horizontal="center" vertical="top" wrapText="1"/>
    </xf>
    <xf numFmtId="1" fontId="51" fillId="0" borderId="10" xfId="0" applyNumberFormat="1" applyFont="1" applyFill="1" applyBorder="1" applyAlignment="1">
      <alignment horizontal="center" vertical="top" wrapText="1"/>
    </xf>
    <xf numFmtId="0" fontId="52" fillId="13" borderId="16" xfId="0" applyFont="1" applyFill="1" applyBorder="1" applyAlignment="1">
      <alignment horizontal="center" vertical="center"/>
    </xf>
    <xf numFmtId="0" fontId="52" fillId="13" borderId="16" xfId="0" applyFont="1" applyFill="1" applyBorder="1" applyAlignment="1">
      <alignment horizontal="center" vertical="center" wrapText="1"/>
    </xf>
    <xf numFmtId="167" fontId="23" fillId="0" borderId="4" xfId="0" applyNumberFormat="1" applyFont="1" applyBorder="1" applyAlignment="1">
      <alignment horizontal="center"/>
    </xf>
    <xf numFmtId="167" fontId="11" fillId="0" borderId="0" xfId="0" applyNumberFormat="1" applyFont="1" applyAlignment="1">
      <alignment horizontal="center"/>
    </xf>
    <xf numFmtId="0" fontId="52" fillId="13" borderId="11" xfId="0" applyFont="1" applyFill="1" applyBorder="1" applyAlignment="1">
      <alignment horizontal="center" vertical="center"/>
    </xf>
    <xf numFmtId="0" fontId="52" fillId="13" borderId="8" xfId="0" applyFont="1" applyFill="1" applyBorder="1" applyAlignment="1">
      <alignment horizontal="center" vertical="center"/>
    </xf>
    <xf numFmtId="0" fontId="52" fillId="13" borderId="1" xfId="0" applyFont="1" applyFill="1" applyBorder="1" applyAlignment="1">
      <alignment horizontal="center" vertical="center"/>
    </xf>
    <xf numFmtId="0" fontId="52" fillId="13" borderId="2" xfId="0" applyFont="1" applyFill="1" applyBorder="1" applyAlignment="1">
      <alignment horizontal="center" vertical="center"/>
    </xf>
    <xf numFmtId="0" fontId="52" fillId="13" borderId="3" xfId="0" applyFont="1" applyFill="1" applyBorder="1" applyAlignment="1">
      <alignment horizontal="center" vertical="center"/>
    </xf>
    <xf numFmtId="0" fontId="52" fillId="13" borderId="5" xfId="0" applyFont="1" applyFill="1" applyBorder="1" applyAlignment="1">
      <alignment horizontal="center" vertical="center"/>
    </xf>
    <xf numFmtId="0" fontId="68" fillId="4" borderId="1" xfId="0" applyFont="1" applyFill="1" applyBorder="1" applyAlignment="1">
      <alignment horizontal="left" vertical="center" wrapText="1"/>
    </xf>
    <xf numFmtId="0" fontId="68" fillId="4" borderId="0" xfId="0" applyFont="1" applyFill="1" applyBorder="1" applyAlignment="1">
      <alignment horizontal="left" vertical="center" wrapText="1"/>
    </xf>
    <xf numFmtId="0" fontId="25" fillId="0" borderId="4" xfId="0" applyFont="1" applyBorder="1" applyAlignment="1">
      <alignment horizontal="center"/>
    </xf>
    <xf numFmtId="0" fontId="50" fillId="4" borderId="1" xfId="0" applyFont="1" applyFill="1" applyBorder="1" applyAlignment="1">
      <alignment horizontal="left" vertical="top" wrapText="1"/>
    </xf>
    <xf numFmtId="0" fontId="50" fillId="4" borderId="2" xfId="0" applyFont="1" applyFill="1" applyBorder="1" applyAlignment="1">
      <alignment horizontal="left" vertical="top" wrapText="1"/>
    </xf>
    <xf numFmtId="0" fontId="28" fillId="0" borderId="4" xfId="0" applyFont="1" applyBorder="1" applyAlignment="1">
      <alignment horizontal="center"/>
    </xf>
    <xf numFmtId="0" fontId="22" fillId="13" borderId="11" xfId="0" applyFont="1" applyFill="1" applyBorder="1" applyAlignment="1">
      <alignment horizontal="center"/>
    </xf>
    <xf numFmtId="0" fontId="22" fillId="13" borderId="7" xfId="0" applyFont="1" applyFill="1" applyBorder="1" applyAlignment="1">
      <alignment horizontal="center"/>
    </xf>
    <xf numFmtId="0" fontId="22" fillId="13" borderId="8" xfId="0" applyFont="1" applyFill="1" applyBorder="1" applyAlignment="1">
      <alignment horizontal="center"/>
    </xf>
    <xf numFmtId="0" fontId="22" fillId="13" borderId="1" xfId="0" applyFont="1" applyFill="1" applyBorder="1" applyAlignment="1">
      <alignment horizontal="center"/>
    </xf>
    <xf numFmtId="0" fontId="22" fillId="13" borderId="0" xfId="0" applyFont="1" applyFill="1" applyBorder="1" applyAlignment="1">
      <alignment horizontal="center"/>
    </xf>
    <xf numFmtId="0" fontId="22" fillId="13" borderId="2" xfId="0" applyFont="1" applyFill="1" applyBorder="1" applyAlignment="1">
      <alignment horizontal="center"/>
    </xf>
    <xf numFmtId="0" fontId="22" fillId="13" borderId="3" xfId="0" applyFont="1" applyFill="1" applyBorder="1" applyAlignment="1">
      <alignment horizontal="center"/>
    </xf>
    <xf numFmtId="0" fontId="22" fillId="13" borderId="4" xfId="0" applyFont="1" applyFill="1" applyBorder="1" applyAlignment="1">
      <alignment horizontal="center"/>
    </xf>
    <xf numFmtId="0" fontId="22" fillId="13" borderId="5" xfId="0" applyFont="1" applyFill="1" applyBorder="1" applyAlignment="1">
      <alignment horizontal="center"/>
    </xf>
    <xf numFmtId="0" fontId="22" fillId="13" borderId="16" xfId="3" applyFont="1" applyFill="1" applyBorder="1" applyAlignment="1">
      <alignment horizontal="center"/>
    </xf>
    <xf numFmtId="0" fontId="11" fillId="4" borderId="16" xfId="0" applyFont="1" applyFill="1" applyBorder="1" applyAlignment="1">
      <alignment horizontal="center"/>
    </xf>
    <xf numFmtId="0" fontId="11" fillId="4" borderId="16" xfId="0" applyFont="1" applyFill="1" applyBorder="1" applyAlignment="1">
      <alignment horizontal="right"/>
    </xf>
    <xf numFmtId="0" fontId="11" fillId="4" borderId="9" xfId="0" applyFont="1" applyFill="1" applyBorder="1" applyAlignment="1">
      <alignment horizontal="right"/>
    </xf>
    <xf numFmtId="0" fontId="11" fillId="4" borderId="10" xfId="0" applyFont="1" applyFill="1" applyBorder="1" applyAlignment="1">
      <alignment horizontal="right"/>
    </xf>
    <xf numFmtId="0" fontId="11" fillId="4" borderId="9" xfId="0" applyFont="1" applyFill="1" applyBorder="1" applyAlignment="1">
      <alignment horizontal="center"/>
    </xf>
    <xf numFmtId="0" fontId="11" fillId="4" borderId="10" xfId="0" applyFont="1" applyFill="1" applyBorder="1" applyAlignment="1">
      <alignment horizontal="center"/>
    </xf>
    <xf numFmtId="0" fontId="22" fillId="13" borderId="9" xfId="0" applyFont="1" applyFill="1" applyBorder="1" applyAlignment="1">
      <alignment horizontal="center"/>
    </xf>
    <xf numFmtId="0" fontId="22" fillId="13" borderId="6" xfId="0" applyFont="1" applyFill="1" applyBorder="1" applyAlignment="1">
      <alignment horizontal="center"/>
    </xf>
    <xf numFmtId="0" fontId="22" fillId="13" borderId="10" xfId="0" applyFont="1" applyFill="1" applyBorder="1" applyAlignment="1">
      <alignment horizontal="center"/>
    </xf>
    <xf numFmtId="0" fontId="12" fillId="4" borderId="9" xfId="0" applyFont="1" applyFill="1" applyBorder="1" applyAlignment="1">
      <alignment horizontal="left" vertical="center" wrapText="1"/>
    </xf>
    <xf numFmtId="0" fontId="12" fillId="4" borderId="10" xfId="0" applyFont="1" applyFill="1" applyBorder="1" applyAlignment="1">
      <alignment horizontal="left" vertical="center" wrapText="1"/>
    </xf>
    <xf numFmtId="0" fontId="22" fillId="13" borderId="16" xfId="0" applyFont="1" applyFill="1" applyBorder="1" applyAlignment="1">
      <alignment horizontal="center" vertical="center"/>
    </xf>
    <xf numFmtId="0" fontId="11" fillId="4" borderId="3" xfId="0" applyFont="1" applyFill="1" applyBorder="1" applyAlignment="1">
      <alignment horizontal="left" vertical="center" wrapText="1"/>
    </xf>
    <xf numFmtId="0" fontId="11" fillId="4" borderId="5"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23" xfId="0" applyFont="1" applyFill="1" applyBorder="1" applyAlignment="1">
      <alignment horizontal="left" vertical="top" wrapText="1" indent="1"/>
    </xf>
    <xf numFmtId="0" fontId="11" fillId="4" borderId="24" xfId="0" applyFont="1" applyFill="1" applyBorder="1" applyAlignment="1">
      <alignment horizontal="left" vertical="top" wrapText="1" indent="1"/>
    </xf>
    <xf numFmtId="0" fontId="11" fillId="4" borderId="0" xfId="0" applyFont="1" applyFill="1" applyAlignment="1">
      <alignment horizontal="left" wrapText="1"/>
    </xf>
    <xf numFmtId="0" fontId="11" fillId="4" borderId="0" xfId="0" applyFont="1" applyFill="1" applyAlignment="1">
      <alignment horizontal="left"/>
    </xf>
    <xf numFmtId="0" fontId="45" fillId="0" borderId="0" xfId="0" applyFont="1" applyAlignment="1">
      <alignment horizontal="center"/>
    </xf>
    <xf numFmtId="0" fontId="11" fillId="4" borderId="0" xfId="0" applyFont="1" applyFill="1" applyBorder="1" applyAlignment="1">
      <alignment horizontal="justify" vertical="center" wrapText="1"/>
    </xf>
    <xf numFmtId="0" fontId="11" fillId="4" borderId="2" xfId="0" applyFont="1" applyFill="1" applyBorder="1" applyAlignment="1">
      <alignment horizontal="justify" vertical="center" wrapText="1"/>
    </xf>
    <xf numFmtId="0" fontId="22" fillId="13" borderId="11" xfId="0" applyFont="1" applyFill="1" applyBorder="1" applyAlignment="1">
      <alignment horizontal="center" vertical="center"/>
    </xf>
    <xf numFmtId="0" fontId="22" fillId="13" borderId="7" xfId="0" applyFont="1" applyFill="1" applyBorder="1" applyAlignment="1">
      <alignment horizontal="center" vertical="center"/>
    </xf>
    <xf numFmtId="0" fontId="22" fillId="13" borderId="8" xfId="0" applyFont="1" applyFill="1" applyBorder="1" applyAlignment="1">
      <alignment horizontal="center" vertical="center"/>
    </xf>
    <xf numFmtId="0" fontId="22" fillId="13" borderId="1" xfId="0" applyFont="1" applyFill="1" applyBorder="1" applyAlignment="1">
      <alignment horizontal="center" vertical="center"/>
    </xf>
    <xf numFmtId="0" fontId="22" fillId="13" borderId="0" xfId="0" applyFont="1" applyFill="1" applyBorder="1" applyAlignment="1">
      <alignment horizontal="center" vertical="center"/>
    </xf>
    <xf numFmtId="0" fontId="22" fillId="13" borderId="2" xfId="0" applyFont="1" applyFill="1" applyBorder="1" applyAlignment="1">
      <alignment horizontal="center" vertical="center"/>
    </xf>
    <xf numFmtId="0" fontId="22" fillId="13" borderId="3" xfId="0" applyFont="1" applyFill="1" applyBorder="1" applyAlignment="1">
      <alignment horizontal="center" vertical="center"/>
    </xf>
    <xf numFmtId="0" fontId="22" fillId="13" borderId="4" xfId="0" applyFont="1" applyFill="1" applyBorder="1" applyAlignment="1">
      <alignment horizontal="center" vertical="center"/>
    </xf>
    <xf numFmtId="0" fontId="22" fillId="13" borderId="5" xfId="0" applyFont="1" applyFill="1" applyBorder="1" applyAlignment="1">
      <alignment horizontal="center" vertical="center"/>
    </xf>
    <xf numFmtId="0" fontId="22" fillId="13" borderId="16" xfId="0" applyFont="1" applyFill="1" applyBorder="1" applyAlignment="1">
      <alignment horizontal="center" vertical="center" wrapText="1"/>
    </xf>
    <xf numFmtId="0" fontId="11" fillId="4" borderId="1" xfId="0" applyFont="1" applyFill="1" applyBorder="1" applyAlignment="1">
      <alignment horizontal="left" vertical="center" wrapText="1"/>
    </xf>
    <xf numFmtId="0" fontId="11" fillId="4" borderId="0" xfId="0" applyFont="1" applyFill="1" applyBorder="1" applyAlignment="1">
      <alignment horizontal="left" vertical="center" wrapText="1"/>
    </xf>
    <xf numFmtId="0" fontId="11" fillId="4" borderId="2" xfId="0" applyFont="1" applyFill="1" applyBorder="1" applyAlignment="1">
      <alignment horizontal="left" vertical="center" wrapText="1"/>
    </xf>
    <xf numFmtId="0" fontId="11" fillId="0" borderId="0" xfId="0" applyFont="1" applyFill="1" applyBorder="1" applyAlignment="1">
      <alignment horizontal="justify" vertical="center" wrapText="1"/>
    </xf>
    <xf numFmtId="0" fontId="11" fillId="0" borderId="2" xfId="0" applyFont="1" applyFill="1" applyBorder="1" applyAlignment="1">
      <alignment horizontal="justify" vertical="center" wrapText="1"/>
    </xf>
    <xf numFmtId="0" fontId="12" fillId="4" borderId="6" xfId="0" applyFont="1" applyFill="1" applyBorder="1" applyAlignment="1">
      <alignment horizontal="left" vertical="center" wrapText="1" indent="3"/>
    </xf>
    <xf numFmtId="0" fontId="12" fillId="4" borderId="10" xfId="0" applyFont="1" applyFill="1" applyBorder="1" applyAlignment="1">
      <alignment horizontal="left" vertical="center" wrapText="1" indent="3"/>
    </xf>
    <xf numFmtId="0" fontId="0" fillId="4" borderId="0" xfId="0" applyFill="1" applyAlignment="1">
      <alignment horizontal="left" vertical="top" wrapText="1"/>
    </xf>
    <xf numFmtId="0" fontId="0" fillId="4" borderId="0" xfId="0" applyFill="1" applyAlignment="1">
      <alignment horizontal="left" vertical="center" wrapText="1"/>
    </xf>
    <xf numFmtId="0" fontId="5" fillId="4" borderId="0" xfId="0" applyFont="1" applyFill="1" applyBorder="1" applyAlignment="1" applyProtection="1">
      <alignment vertical="center" wrapText="1"/>
      <protection locked="0"/>
    </xf>
    <xf numFmtId="0" fontId="30" fillId="4" borderId="0" xfId="0" applyFont="1" applyFill="1" applyBorder="1" applyAlignment="1" applyProtection="1">
      <alignment wrapText="1"/>
      <protection locked="0"/>
    </xf>
    <xf numFmtId="0" fontId="2" fillId="4" borderId="0" xfId="0" applyFont="1" applyFill="1" applyBorder="1" applyAlignment="1" applyProtection="1">
      <alignment horizontal="center" vertical="center"/>
    </xf>
    <xf numFmtId="0" fontId="2" fillId="4" borderId="4" xfId="0" applyNumberFormat="1" applyFont="1" applyFill="1" applyBorder="1" applyAlignment="1" applyProtection="1">
      <alignment horizontal="center"/>
      <protection locked="0"/>
    </xf>
    <xf numFmtId="0" fontId="29" fillId="9" borderId="9" xfId="3" applyFont="1" applyFill="1" applyBorder="1" applyAlignment="1" applyProtection="1">
      <alignment horizontal="center" vertical="center"/>
    </xf>
    <xf numFmtId="0" fontId="29" fillId="9" borderId="6" xfId="3" applyFont="1" applyFill="1" applyBorder="1" applyAlignment="1" applyProtection="1">
      <alignment horizontal="center" vertical="center"/>
    </xf>
    <xf numFmtId="0" fontId="31" fillId="4" borderId="0" xfId="0" applyFont="1" applyFill="1" applyBorder="1" applyAlignment="1" applyProtection="1">
      <alignment horizontal="center" vertical="center"/>
    </xf>
    <xf numFmtId="0" fontId="29" fillId="9" borderId="25" xfId="0" applyFont="1" applyFill="1" applyBorder="1" applyAlignment="1">
      <alignment horizontal="center" vertical="center"/>
    </xf>
    <xf numFmtId="0" fontId="29" fillId="9" borderId="26" xfId="0" applyFont="1" applyFill="1" applyBorder="1" applyAlignment="1">
      <alignment horizontal="center" vertical="center"/>
    </xf>
    <xf numFmtId="0" fontId="29" fillId="9" borderId="27" xfId="0" applyFont="1" applyFill="1" applyBorder="1" applyAlignment="1">
      <alignment horizontal="center" vertical="center"/>
    </xf>
    <xf numFmtId="0" fontId="29" fillId="9" borderId="28" xfId="0" applyFont="1" applyFill="1" applyBorder="1" applyAlignment="1">
      <alignment horizontal="center" vertical="center"/>
    </xf>
    <xf numFmtId="0" fontId="29" fillId="9" borderId="0" xfId="0" applyFont="1" applyFill="1" applyBorder="1" applyAlignment="1">
      <alignment horizontal="center" vertical="center"/>
    </xf>
    <xf numFmtId="0" fontId="29" fillId="9" borderId="29" xfId="0" applyFont="1" applyFill="1" applyBorder="1" applyAlignment="1">
      <alignment horizontal="center" vertical="center"/>
    </xf>
    <xf numFmtId="0" fontId="29" fillId="9" borderId="30" xfId="0" applyFont="1" applyFill="1" applyBorder="1" applyAlignment="1">
      <alignment horizontal="center" vertical="center"/>
    </xf>
    <xf numFmtId="0" fontId="29" fillId="9" borderId="31" xfId="0" applyFont="1" applyFill="1" applyBorder="1" applyAlignment="1">
      <alignment horizontal="center" vertical="center"/>
    </xf>
    <xf numFmtId="0" fontId="29" fillId="9" borderId="32" xfId="0" applyFont="1" applyFill="1" applyBorder="1" applyAlignment="1">
      <alignment horizontal="center" vertical="center"/>
    </xf>
    <xf numFmtId="0" fontId="30" fillId="4" borderId="36" xfId="0" applyFont="1" applyFill="1" applyBorder="1" applyAlignment="1">
      <alignment horizontal="center" vertical="center" wrapText="1"/>
    </xf>
    <xf numFmtId="0" fontId="30" fillId="4" borderId="33" xfId="0" applyFont="1" applyFill="1" applyBorder="1" applyAlignment="1">
      <alignment horizontal="center" vertical="center" wrapText="1"/>
    </xf>
    <xf numFmtId="0" fontId="30" fillId="4" borderId="19" xfId="0" applyFont="1" applyFill="1" applyBorder="1" applyAlignment="1">
      <alignment horizontal="center" vertical="center" wrapText="1"/>
    </xf>
    <xf numFmtId="0" fontId="30" fillId="4" borderId="37" xfId="0" applyFont="1" applyFill="1" applyBorder="1" applyAlignment="1">
      <alignment horizontal="center" vertical="center" wrapText="1"/>
    </xf>
  </cellXfs>
  <cellStyles count="9">
    <cellStyle name="=C:\WINNT\SYSTEM32\COMMAND.COM" xfId="1"/>
    <cellStyle name="Comma 2" xfId="8"/>
    <cellStyle name="Millares" xfId="2" builtinId="3"/>
    <cellStyle name="Millares 2" xfId="5"/>
    <cellStyle name="Normal" xfId="0" builtinId="0"/>
    <cellStyle name="Normal 2" xfId="3"/>
    <cellStyle name="Normal 3" xfId="7"/>
    <cellStyle name="Normal 6" xfId="6"/>
    <cellStyle name="Normal 9" xfId="4"/>
  </cellStyles>
  <dxfs count="2">
    <dxf>
      <font>
        <color rgb="FFCC0000"/>
      </font>
    </dxf>
    <dxf>
      <font>
        <color rgb="FFCC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485775</xdr:colOff>
      <xdr:row>1</xdr:row>
      <xdr:rowOff>28575</xdr:rowOff>
    </xdr:from>
    <xdr:to>
      <xdr:col>2</xdr:col>
      <xdr:colOff>1038225</xdr:colOff>
      <xdr:row>6</xdr:row>
      <xdr:rowOff>110611</xdr:rowOff>
    </xdr:to>
    <xdr:pic>
      <xdr:nvPicPr>
        <xdr:cNvPr id="2" name="Picture 1">
          <a:extLst>
            <a:ext uri="{FF2B5EF4-FFF2-40B4-BE49-F238E27FC236}">
              <a16:creationId xmlns:a16="http://schemas.microsoft.com/office/drawing/2014/main" id="{CF0F26AC-1AD2-4583-BB17-D503C12F01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9625" y="104775"/>
          <a:ext cx="2390775" cy="8440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219076</xdr:colOff>
      <xdr:row>0</xdr:row>
      <xdr:rowOff>47625</xdr:rowOff>
    </xdr:from>
    <xdr:to>
      <xdr:col>1</xdr:col>
      <xdr:colOff>2009776</xdr:colOff>
      <xdr:row>5</xdr:row>
      <xdr:rowOff>32143</xdr:rowOff>
    </xdr:to>
    <xdr:pic>
      <xdr:nvPicPr>
        <xdr:cNvPr id="2" name="Picture 1">
          <a:extLst>
            <a:ext uri="{FF2B5EF4-FFF2-40B4-BE49-F238E27FC236}">
              <a16:creationId xmlns:a16="http://schemas.microsoft.com/office/drawing/2014/main" id="{BF36E361-DDD2-4D74-8D7F-CC90B74924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6" y="47625"/>
          <a:ext cx="2114550" cy="746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152400</xdr:colOff>
      <xdr:row>0</xdr:row>
      <xdr:rowOff>19050</xdr:rowOff>
    </xdr:from>
    <xdr:to>
      <xdr:col>1</xdr:col>
      <xdr:colOff>1943100</xdr:colOff>
      <xdr:row>5</xdr:row>
      <xdr:rowOff>3568</xdr:rowOff>
    </xdr:to>
    <xdr:pic>
      <xdr:nvPicPr>
        <xdr:cNvPr id="2" name="Picture 1">
          <a:extLst>
            <a:ext uri="{FF2B5EF4-FFF2-40B4-BE49-F238E27FC236}">
              <a16:creationId xmlns:a16="http://schemas.microsoft.com/office/drawing/2014/main" id="{0140BFCD-5F10-48CC-8A54-2997F5E792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9050"/>
          <a:ext cx="2114550" cy="746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1142999</xdr:colOff>
      <xdr:row>16</xdr:row>
      <xdr:rowOff>28575</xdr:rowOff>
    </xdr:from>
    <xdr:ext cx="5222568" cy="937629"/>
    <xdr:sp macro="" textlink="">
      <xdr:nvSpPr>
        <xdr:cNvPr id="3" name="Rectángulo 2">
          <a:extLst>
            <a:ext uri="{FF2B5EF4-FFF2-40B4-BE49-F238E27FC236}">
              <a16:creationId xmlns:a16="http://schemas.microsoft.com/office/drawing/2014/main" id="{348378C0-0828-4C39-B0B2-CB1D1FDC26C2}"/>
            </a:ext>
          </a:extLst>
        </xdr:cNvPr>
        <xdr:cNvSpPr/>
      </xdr:nvSpPr>
      <xdr:spPr>
        <a:xfrm rot="20150667">
          <a:off x="1466849" y="2466975"/>
          <a:ext cx="5222568" cy="937629"/>
        </a:xfrm>
        <a:prstGeom prst="rect">
          <a:avLst/>
        </a:prstGeom>
        <a:noFill/>
      </xdr:spPr>
      <xdr:txBody>
        <a:bodyPr wrap="square" lIns="91440" tIns="45720" rIns="91440" bIns="45720">
          <a:spAutoFit/>
        </a:bodyPr>
        <a:lstStyle/>
        <a:p>
          <a:pPr algn="ctr"/>
          <a:r>
            <a:rPr lang="es-ES" sz="5400" b="0" cap="none" spc="0">
              <a:ln w="0"/>
              <a:solidFill>
                <a:srgbClr val="FF0000"/>
              </a:solidFill>
              <a:effectLst>
                <a:outerShdw blurRad="38100" dist="19050" dir="2700000" algn="tl" rotWithShape="0">
                  <a:schemeClr val="dk1">
                    <a:alpha val="40000"/>
                  </a:schemeClr>
                </a:outerShdw>
              </a:effectLst>
            </a:rPr>
            <a:t>NO</a:t>
          </a:r>
          <a:r>
            <a:rPr lang="es-ES" sz="5400" b="0" cap="none" spc="0">
              <a:ln w="0"/>
              <a:solidFill>
                <a:schemeClr val="tx1"/>
              </a:solidFill>
              <a:effectLst>
                <a:outerShdw blurRad="38100" dist="19050" dir="2700000" algn="tl" rotWithShape="0">
                  <a:schemeClr val="dk1">
                    <a:alpha val="40000"/>
                  </a:schemeClr>
                </a:outerShdw>
              </a:effectLst>
            </a:rPr>
            <a:t> </a:t>
          </a:r>
          <a:r>
            <a:rPr lang="es-ES" sz="5400" b="0" cap="none" spc="0">
              <a:ln w="0"/>
              <a:solidFill>
                <a:srgbClr val="FF0000"/>
              </a:solidFill>
              <a:effectLst>
                <a:outerShdw blurRad="38100" dist="19050" dir="2700000" algn="tl" rotWithShape="0">
                  <a:schemeClr val="dk1">
                    <a:alpha val="40000"/>
                  </a:schemeClr>
                </a:outerShdw>
              </a:effectLst>
            </a:rPr>
            <a:t>APLICA</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152400</xdr:colOff>
      <xdr:row>6</xdr:row>
      <xdr:rowOff>95250</xdr:rowOff>
    </xdr:from>
    <xdr:ext cx="5222568" cy="937629"/>
    <xdr:sp macro="" textlink="">
      <xdr:nvSpPr>
        <xdr:cNvPr id="2" name="Rectángulo 1">
          <a:extLst>
            <a:ext uri="{FF2B5EF4-FFF2-40B4-BE49-F238E27FC236}">
              <a16:creationId xmlns:a16="http://schemas.microsoft.com/office/drawing/2014/main" id="{0B22FE5A-3B3A-4F2C-BD95-9672EFC0EC1B}"/>
            </a:ext>
          </a:extLst>
        </xdr:cNvPr>
        <xdr:cNvSpPr/>
      </xdr:nvSpPr>
      <xdr:spPr>
        <a:xfrm rot="20150667">
          <a:off x="361950" y="1076325"/>
          <a:ext cx="5222568" cy="937629"/>
        </a:xfrm>
        <a:prstGeom prst="rect">
          <a:avLst/>
        </a:prstGeom>
        <a:noFill/>
      </xdr:spPr>
      <xdr:txBody>
        <a:bodyPr wrap="square" lIns="91440" tIns="45720" rIns="91440" bIns="45720">
          <a:spAutoFit/>
        </a:bodyPr>
        <a:lstStyle/>
        <a:p>
          <a:pPr algn="ctr"/>
          <a:r>
            <a:rPr lang="es-ES" sz="5400" b="0" cap="none" spc="0">
              <a:ln w="0"/>
              <a:solidFill>
                <a:srgbClr val="FF0000"/>
              </a:solidFill>
              <a:effectLst>
                <a:outerShdw blurRad="38100" dist="19050" dir="2700000" algn="tl" rotWithShape="0">
                  <a:schemeClr val="dk1">
                    <a:alpha val="40000"/>
                  </a:schemeClr>
                </a:outerShdw>
              </a:effectLst>
            </a:rPr>
            <a:t>NO</a:t>
          </a:r>
          <a:r>
            <a:rPr lang="es-ES" sz="5400" b="0" cap="none" spc="0">
              <a:ln w="0"/>
              <a:solidFill>
                <a:schemeClr val="tx1"/>
              </a:solidFill>
              <a:effectLst>
                <a:outerShdw blurRad="38100" dist="19050" dir="2700000" algn="tl" rotWithShape="0">
                  <a:schemeClr val="dk1">
                    <a:alpha val="40000"/>
                  </a:schemeClr>
                </a:outerShdw>
              </a:effectLst>
            </a:rPr>
            <a:t> </a:t>
          </a:r>
          <a:r>
            <a:rPr lang="es-ES" sz="5400" b="0" cap="none" spc="0">
              <a:ln w="0"/>
              <a:solidFill>
                <a:srgbClr val="FF0000"/>
              </a:solidFill>
              <a:effectLst>
                <a:outerShdw blurRad="38100" dist="19050" dir="2700000" algn="tl" rotWithShape="0">
                  <a:schemeClr val="dk1">
                    <a:alpha val="40000"/>
                  </a:schemeClr>
                </a:outerShdw>
              </a:effectLst>
            </a:rPr>
            <a:t>APLICA</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xdr:rowOff>
    </xdr:from>
    <xdr:to>
      <xdr:col>2</xdr:col>
      <xdr:colOff>638175</xdr:colOff>
      <xdr:row>4</xdr:row>
      <xdr:rowOff>10939</xdr:rowOff>
    </xdr:to>
    <xdr:pic>
      <xdr:nvPicPr>
        <xdr:cNvPr id="2" name="Picture 1">
          <a:extLst>
            <a:ext uri="{FF2B5EF4-FFF2-40B4-BE49-F238E27FC236}">
              <a16:creationId xmlns:a16="http://schemas.microsoft.com/office/drawing/2014/main" id="{73BDA810-B362-4C34-9C39-A0671B5A13C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
          <a:ext cx="2543175" cy="8491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214313</xdr:colOff>
      <xdr:row>1</xdr:row>
      <xdr:rowOff>21431</xdr:rowOff>
    </xdr:from>
    <xdr:to>
      <xdr:col>2</xdr:col>
      <xdr:colOff>647700</xdr:colOff>
      <xdr:row>6</xdr:row>
      <xdr:rowOff>103467</xdr:rowOff>
    </xdr:to>
    <xdr:pic>
      <xdr:nvPicPr>
        <xdr:cNvPr id="2" name="Picture 1">
          <a:extLst>
            <a:ext uri="{FF2B5EF4-FFF2-40B4-BE49-F238E27FC236}">
              <a16:creationId xmlns:a16="http://schemas.microsoft.com/office/drawing/2014/main" id="{DF27E4B5-B4E2-4F56-B653-015A3C6033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313" y="92869"/>
          <a:ext cx="2386012" cy="820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60613</xdr:colOff>
      <xdr:row>0</xdr:row>
      <xdr:rowOff>0</xdr:rowOff>
    </xdr:from>
    <xdr:to>
      <xdr:col>2</xdr:col>
      <xdr:colOff>1594138</xdr:colOff>
      <xdr:row>5</xdr:row>
      <xdr:rowOff>168627</xdr:rowOff>
    </xdr:to>
    <xdr:pic>
      <xdr:nvPicPr>
        <xdr:cNvPr id="2" name="Picture 1">
          <a:extLst>
            <a:ext uri="{FF2B5EF4-FFF2-40B4-BE49-F238E27FC236}">
              <a16:creationId xmlns:a16="http://schemas.microsoft.com/office/drawing/2014/main" id="{EAD8164C-D658-487D-BB9B-BAF3BE25C9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613" y="0"/>
          <a:ext cx="2390775" cy="8440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228600</xdr:colOff>
      <xdr:row>1</xdr:row>
      <xdr:rowOff>0</xdr:rowOff>
    </xdr:from>
    <xdr:to>
      <xdr:col>3</xdr:col>
      <xdr:colOff>66675</xdr:colOff>
      <xdr:row>7</xdr:row>
      <xdr:rowOff>5836</xdr:rowOff>
    </xdr:to>
    <xdr:pic>
      <xdr:nvPicPr>
        <xdr:cNvPr id="2" name="Picture 1">
          <a:extLst>
            <a:ext uri="{FF2B5EF4-FFF2-40B4-BE49-F238E27FC236}">
              <a16:creationId xmlns:a16="http://schemas.microsoft.com/office/drawing/2014/main" id="{F32CE9B9-1E08-493B-8DC5-4750A056F2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76200"/>
          <a:ext cx="2390775" cy="8440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152400</xdr:colOff>
      <xdr:row>0</xdr:row>
      <xdr:rowOff>19050</xdr:rowOff>
    </xdr:from>
    <xdr:to>
      <xdr:col>2</xdr:col>
      <xdr:colOff>1514475</xdr:colOff>
      <xdr:row>6</xdr:row>
      <xdr:rowOff>24886</xdr:rowOff>
    </xdr:to>
    <xdr:pic>
      <xdr:nvPicPr>
        <xdr:cNvPr id="2" name="Picture 1">
          <a:extLst>
            <a:ext uri="{FF2B5EF4-FFF2-40B4-BE49-F238E27FC236}">
              <a16:creationId xmlns:a16="http://schemas.microsoft.com/office/drawing/2014/main" id="{29D90AF4-730E-4949-9F1C-0A4B0FF485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9050"/>
          <a:ext cx="2390775" cy="8440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104775</xdr:colOff>
      <xdr:row>0</xdr:row>
      <xdr:rowOff>85725</xdr:rowOff>
    </xdr:from>
    <xdr:to>
      <xdr:col>4</xdr:col>
      <xdr:colOff>409575</xdr:colOff>
      <xdr:row>5</xdr:row>
      <xdr:rowOff>91561</xdr:rowOff>
    </xdr:to>
    <xdr:pic>
      <xdr:nvPicPr>
        <xdr:cNvPr id="2" name="Picture 1">
          <a:extLst>
            <a:ext uri="{FF2B5EF4-FFF2-40B4-BE49-F238E27FC236}">
              <a16:creationId xmlns:a16="http://schemas.microsoft.com/office/drawing/2014/main" id="{27D48AA0-835A-4325-97AE-1DF7710947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85725"/>
          <a:ext cx="2390775" cy="8440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449286</xdr:colOff>
      <xdr:row>15</xdr:row>
      <xdr:rowOff>108420</xdr:rowOff>
    </xdr:from>
    <xdr:ext cx="5222568" cy="937629"/>
    <xdr:sp macro="" textlink="">
      <xdr:nvSpPr>
        <xdr:cNvPr id="2" name="Rectángulo 1">
          <a:extLst>
            <a:ext uri="{FF2B5EF4-FFF2-40B4-BE49-F238E27FC236}">
              <a16:creationId xmlns:a16="http://schemas.microsoft.com/office/drawing/2014/main" id="{6DB0AFFE-45DA-440C-82CB-8E2CF2368D3B}"/>
            </a:ext>
          </a:extLst>
        </xdr:cNvPr>
        <xdr:cNvSpPr/>
      </xdr:nvSpPr>
      <xdr:spPr>
        <a:xfrm rot="20150667">
          <a:off x="649311" y="2823045"/>
          <a:ext cx="5222568" cy="937629"/>
        </a:xfrm>
        <a:prstGeom prst="rect">
          <a:avLst/>
        </a:prstGeom>
        <a:noFill/>
      </xdr:spPr>
      <xdr:txBody>
        <a:bodyPr wrap="square" lIns="91440" tIns="45720" rIns="91440" bIns="45720">
          <a:spAutoFit/>
        </a:bodyPr>
        <a:lstStyle/>
        <a:p>
          <a:pPr algn="ctr"/>
          <a:r>
            <a:rPr lang="es-ES" sz="5400" b="0" cap="none" spc="0">
              <a:ln w="0"/>
              <a:solidFill>
                <a:srgbClr val="FF0000"/>
              </a:solidFill>
              <a:effectLst>
                <a:outerShdw blurRad="38100" dist="19050" dir="2700000" algn="tl" rotWithShape="0">
                  <a:schemeClr val="dk1">
                    <a:alpha val="40000"/>
                  </a:schemeClr>
                </a:outerShdw>
              </a:effectLst>
            </a:rPr>
            <a:t>NO</a:t>
          </a:r>
          <a:r>
            <a:rPr lang="es-ES" sz="5400" b="0" cap="none" spc="0">
              <a:ln w="0"/>
              <a:solidFill>
                <a:schemeClr val="tx1"/>
              </a:solidFill>
              <a:effectLst>
                <a:outerShdw blurRad="38100" dist="19050" dir="2700000" algn="tl" rotWithShape="0">
                  <a:schemeClr val="dk1">
                    <a:alpha val="40000"/>
                  </a:schemeClr>
                </a:outerShdw>
              </a:effectLst>
            </a:rPr>
            <a:t> </a:t>
          </a:r>
          <a:r>
            <a:rPr lang="es-ES" sz="5400" b="0" cap="none" spc="0">
              <a:ln w="0"/>
              <a:solidFill>
                <a:srgbClr val="FF0000"/>
              </a:solidFill>
              <a:effectLst>
                <a:outerShdw blurRad="38100" dist="19050" dir="2700000" algn="tl" rotWithShape="0">
                  <a:schemeClr val="dk1">
                    <a:alpha val="40000"/>
                  </a:schemeClr>
                </a:outerShdw>
              </a:effectLst>
            </a:rPr>
            <a:t>APLICA</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495300</xdr:colOff>
      <xdr:row>12</xdr:row>
      <xdr:rowOff>9525</xdr:rowOff>
    </xdr:from>
    <xdr:ext cx="5222568" cy="937629"/>
    <xdr:sp macro="" textlink="">
      <xdr:nvSpPr>
        <xdr:cNvPr id="2" name="Rectángulo 1">
          <a:extLst>
            <a:ext uri="{FF2B5EF4-FFF2-40B4-BE49-F238E27FC236}">
              <a16:creationId xmlns:a16="http://schemas.microsoft.com/office/drawing/2014/main" id="{69A2086A-F1DA-44D5-AF0F-0CEBE689C0AC}"/>
            </a:ext>
          </a:extLst>
        </xdr:cNvPr>
        <xdr:cNvSpPr/>
      </xdr:nvSpPr>
      <xdr:spPr>
        <a:xfrm rot="20150667">
          <a:off x="495300" y="1724025"/>
          <a:ext cx="5222568" cy="937629"/>
        </a:xfrm>
        <a:prstGeom prst="rect">
          <a:avLst/>
        </a:prstGeom>
        <a:noFill/>
      </xdr:spPr>
      <xdr:txBody>
        <a:bodyPr wrap="square" lIns="91440" tIns="45720" rIns="91440" bIns="45720">
          <a:spAutoFit/>
        </a:bodyPr>
        <a:lstStyle/>
        <a:p>
          <a:pPr algn="ctr"/>
          <a:r>
            <a:rPr lang="es-ES" sz="5400" b="0" cap="none" spc="0">
              <a:ln w="0"/>
              <a:solidFill>
                <a:srgbClr val="FF0000"/>
              </a:solidFill>
              <a:effectLst>
                <a:outerShdw blurRad="38100" dist="19050" dir="2700000" algn="tl" rotWithShape="0">
                  <a:schemeClr val="dk1">
                    <a:alpha val="40000"/>
                  </a:schemeClr>
                </a:outerShdw>
              </a:effectLst>
            </a:rPr>
            <a:t>NO</a:t>
          </a:r>
          <a:r>
            <a:rPr lang="es-ES" sz="5400" b="0" cap="none" spc="0">
              <a:ln w="0"/>
              <a:solidFill>
                <a:schemeClr val="tx1"/>
              </a:solidFill>
              <a:effectLst>
                <a:outerShdw blurRad="38100" dist="19050" dir="2700000" algn="tl" rotWithShape="0">
                  <a:schemeClr val="dk1">
                    <a:alpha val="40000"/>
                  </a:schemeClr>
                </a:outerShdw>
              </a:effectLst>
            </a:rPr>
            <a:t> </a:t>
          </a:r>
          <a:r>
            <a:rPr lang="es-ES" sz="5400" b="0" cap="none" spc="0">
              <a:ln w="0"/>
              <a:solidFill>
                <a:srgbClr val="FF0000"/>
              </a:solidFill>
              <a:effectLst>
                <a:outerShdw blurRad="38100" dist="19050" dir="2700000" algn="tl" rotWithShape="0">
                  <a:schemeClr val="dk1">
                    <a:alpha val="40000"/>
                  </a:schemeClr>
                </a:outerShdw>
              </a:effectLst>
            </a:rPr>
            <a:t>APLICA</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4" Type="http://schemas.openxmlformats.org/officeDocument/2006/relationships/comments" Target="../comments11.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4" Type="http://schemas.openxmlformats.org/officeDocument/2006/relationships/comments" Target="../comments12.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1.xml"/><Relationship Id="rId1" Type="http://schemas.openxmlformats.org/officeDocument/2006/relationships/printerSettings" Target="../printerSettings/printerSettings19.bin"/><Relationship Id="rId4" Type="http://schemas.openxmlformats.org/officeDocument/2006/relationships/comments" Target="../comments15.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2.xml"/><Relationship Id="rId1" Type="http://schemas.openxmlformats.org/officeDocument/2006/relationships/printerSettings" Target="../printerSettings/printerSettings20.bin"/><Relationship Id="rId4" Type="http://schemas.openxmlformats.org/officeDocument/2006/relationships/comments" Target="../comments1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2"/>
  <sheetViews>
    <sheetView workbookViewId="0">
      <selection activeCell="J14" sqref="J14"/>
    </sheetView>
  </sheetViews>
  <sheetFormatPr baseColWidth="10" defaultColWidth="9.140625" defaultRowHeight="15"/>
  <cols>
    <col min="1" max="16384" width="9.140625" style="52"/>
  </cols>
  <sheetData>
    <row r="3" spans="1:7">
      <c r="A3" s="651" t="s">
        <v>409</v>
      </c>
      <c r="B3" s="651"/>
      <c r="C3" s="651"/>
      <c r="D3" s="651"/>
      <c r="E3" s="651"/>
      <c r="F3" s="651"/>
      <c r="G3" s="651"/>
    </row>
    <row r="4" spans="1:7">
      <c r="A4" s="651"/>
      <c r="B4" s="651"/>
      <c r="C4" s="651"/>
      <c r="D4" s="651"/>
      <c r="E4" s="651"/>
      <c r="F4" s="651"/>
      <c r="G4" s="651"/>
    </row>
    <row r="5" spans="1:7">
      <c r="A5" s="651"/>
      <c r="B5" s="651"/>
      <c r="C5" s="651"/>
      <c r="D5" s="651"/>
      <c r="E5" s="651"/>
      <c r="F5" s="651"/>
      <c r="G5" s="651"/>
    </row>
    <row r="6" spans="1:7">
      <c r="A6" s="651"/>
      <c r="B6" s="651"/>
      <c r="C6" s="651"/>
      <c r="D6" s="651"/>
      <c r="E6" s="651"/>
      <c r="F6" s="651"/>
      <c r="G6" s="651"/>
    </row>
    <row r="7" spans="1:7">
      <c r="A7" s="651"/>
      <c r="B7" s="651"/>
      <c r="C7" s="651"/>
      <c r="D7" s="651"/>
      <c r="E7" s="651"/>
      <c r="F7" s="651"/>
      <c r="G7" s="651"/>
    </row>
    <row r="8" spans="1:7">
      <c r="A8" s="651"/>
      <c r="B8" s="651"/>
      <c r="C8" s="651"/>
      <c r="D8" s="651"/>
      <c r="E8" s="651"/>
      <c r="F8" s="651"/>
      <c r="G8" s="651"/>
    </row>
    <row r="9" spans="1:7">
      <c r="A9" s="651"/>
      <c r="B9" s="651"/>
      <c r="C9" s="651"/>
      <c r="D9" s="651"/>
      <c r="E9" s="651"/>
      <c r="F9" s="651"/>
      <c r="G9" s="651"/>
    </row>
    <row r="12" spans="1:7">
      <c r="A12" s="55" t="s">
        <v>435</v>
      </c>
    </row>
  </sheetData>
  <mergeCells count="1">
    <mergeCell ref="A3:G9"/>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6"/>
  <sheetViews>
    <sheetView workbookViewId="0">
      <selection activeCell="J4" sqref="J4"/>
    </sheetView>
  </sheetViews>
  <sheetFormatPr baseColWidth="10" defaultColWidth="9.140625" defaultRowHeight="15"/>
  <cols>
    <col min="1" max="16384" width="9.140625" style="52"/>
  </cols>
  <sheetData>
    <row r="4" spans="1:7">
      <c r="A4" s="651" t="s">
        <v>409</v>
      </c>
      <c r="B4" s="651"/>
      <c r="C4" s="651"/>
      <c r="D4" s="651"/>
      <c r="E4" s="651"/>
      <c r="F4" s="651"/>
      <c r="G4" s="651"/>
    </row>
    <row r="5" spans="1:7">
      <c r="A5" s="651"/>
      <c r="B5" s="651"/>
      <c r="C5" s="651"/>
      <c r="D5" s="651"/>
      <c r="E5" s="651"/>
      <c r="F5" s="651"/>
      <c r="G5" s="651"/>
    </row>
    <row r="6" spans="1:7">
      <c r="A6" s="651"/>
      <c r="B6" s="651"/>
      <c r="C6" s="651"/>
      <c r="D6" s="651"/>
      <c r="E6" s="651"/>
      <c r="F6" s="651"/>
      <c r="G6" s="651"/>
    </row>
    <row r="7" spans="1:7">
      <c r="A7" s="651"/>
      <c r="B7" s="651"/>
      <c r="C7" s="651"/>
      <c r="D7" s="651"/>
      <c r="E7" s="651"/>
      <c r="F7" s="651"/>
      <c r="G7" s="651"/>
    </row>
    <row r="8" spans="1:7">
      <c r="A8" s="651"/>
      <c r="B8" s="651"/>
      <c r="C8" s="651"/>
      <c r="D8" s="651"/>
      <c r="E8" s="651"/>
      <c r="F8" s="651"/>
      <c r="G8" s="651"/>
    </row>
    <row r="9" spans="1:7">
      <c r="A9" s="651"/>
      <c r="B9" s="651"/>
      <c r="C9" s="651"/>
      <c r="D9" s="651"/>
      <c r="E9" s="651"/>
      <c r="F9" s="651"/>
      <c r="G9" s="651"/>
    </row>
    <row r="10" spans="1:7">
      <c r="A10" s="651"/>
      <c r="B10" s="651"/>
      <c r="C10" s="651"/>
      <c r="D10" s="651"/>
      <c r="E10" s="651"/>
      <c r="F10" s="651"/>
      <c r="G10" s="651"/>
    </row>
    <row r="12" spans="1:7">
      <c r="A12" s="55" t="s">
        <v>412</v>
      </c>
    </row>
    <row r="13" spans="1:7">
      <c r="A13" s="52" t="s">
        <v>410</v>
      </c>
    </row>
    <row r="15" spans="1:7">
      <c r="A15" s="55" t="s">
        <v>411</v>
      </c>
    </row>
    <row r="16" spans="1:7">
      <c r="A16" s="52" t="s">
        <v>413</v>
      </c>
    </row>
  </sheetData>
  <mergeCells count="1">
    <mergeCell ref="A4:G1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19"/>
  <sheetViews>
    <sheetView workbookViewId="0">
      <selection activeCell="G19" sqref="G19"/>
    </sheetView>
  </sheetViews>
  <sheetFormatPr baseColWidth="10" defaultColWidth="9.140625" defaultRowHeight="15"/>
  <cols>
    <col min="1" max="16384" width="9.140625" style="52"/>
  </cols>
  <sheetData>
    <row r="2" spans="1:20">
      <c r="A2" s="746" t="s">
        <v>409</v>
      </c>
      <c r="B2" s="746"/>
      <c r="C2" s="746"/>
      <c r="D2" s="746"/>
      <c r="E2" s="746"/>
      <c r="F2" s="746"/>
      <c r="G2" s="746"/>
    </row>
    <row r="3" spans="1:20">
      <c r="A3" s="746"/>
      <c r="B3" s="746"/>
      <c r="C3" s="746"/>
      <c r="D3" s="746"/>
      <c r="E3" s="746"/>
      <c r="F3" s="746"/>
      <c r="G3" s="746"/>
    </row>
    <row r="4" spans="1:20">
      <c r="A4" s="746"/>
      <c r="B4" s="746"/>
      <c r="C4" s="746"/>
      <c r="D4" s="746"/>
      <c r="E4" s="746"/>
      <c r="F4" s="746"/>
      <c r="G4" s="746"/>
    </row>
    <row r="5" spans="1:20">
      <c r="A5" s="746"/>
      <c r="B5" s="746"/>
      <c r="C5" s="746"/>
      <c r="D5" s="746"/>
      <c r="E5" s="746"/>
      <c r="F5" s="746"/>
      <c r="G5" s="746"/>
    </row>
    <row r="6" spans="1:20">
      <c r="A6" s="746"/>
      <c r="B6" s="746"/>
      <c r="C6" s="746"/>
      <c r="D6" s="746"/>
      <c r="E6" s="746"/>
      <c r="F6" s="746"/>
      <c r="G6" s="746"/>
    </row>
    <row r="7" spans="1:20">
      <c r="A7" s="746"/>
      <c r="B7" s="746"/>
      <c r="C7" s="746"/>
      <c r="D7" s="746"/>
      <c r="E7" s="746"/>
      <c r="F7" s="746"/>
      <c r="G7" s="746"/>
    </row>
    <row r="8" spans="1:20">
      <c r="A8" s="746"/>
      <c r="B8" s="746"/>
      <c r="C8" s="746"/>
      <c r="D8" s="746"/>
      <c r="E8" s="746"/>
      <c r="F8" s="746"/>
      <c r="G8" s="746"/>
    </row>
    <row r="10" spans="1:20">
      <c r="A10" s="55" t="s">
        <v>416</v>
      </c>
    </row>
    <row r="11" spans="1:20" ht="30" customHeight="1">
      <c r="A11" s="747" t="s">
        <v>414</v>
      </c>
      <c r="B11" s="747"/>
      <c r="C11" s="747"/>
      <c r="D11" s="747"/>
      <c r="E11" s="747"/>
      <c r="F11" s="747"/>
      <c r="G11" s="747"/>
      <c r="H11" s="747"/>
      <c r="I11" s="747"/>
      <c r="J11" s="747"/>
      <c r="K11" s="747"/>
      <c r="L11" s="747"/>
      <c r="M11" s="747"/>
      <c r="N11" s="747"/>
      <c r="O11" s="747"/>
      <c r="P11" s="747"/>
      <c r="Q11" s="747"/>
      <c r="R11" s="747"/>
      <c r="S11" s="747"/>
      <c r="T11" s="747"/>
    </row>
    <row r="12" spans="1:20">
      <c r="A12" s="52" t="s">
        <v>415</v>
      </c>
    </row>
    <row r="14" spans="1:20">
      <c r="A14" s="55" t="s">
        <v>424</v>
      </c>
    </row>
    <row r="16" spans="1:20">
      <c r="A16" s="52" t="s">
        <v>417</v>
      </c>
    </row>
    <row r="17" spans="1:2">
      <c r="A17" s="52" t="s">
        <v>418</v>
      </c>
      <c r="B17" s="52" t="s">
        <v>419</v>
      </c>
    </row>
    <row r="18" spans="1:2">
      <c r="A18" s="52" t="s">
        <v>420</v>
      </c>
      <c r="B18" s="52" t="s">
        <v>421</v>
      </c>
    </row>
    <row r="19" spans="1:2">
      <c r="A19" s="52" t="s">
        <v>422</v>
      </c>
      <c r="B19" s="52" t="s">
        <v>423</v>
      </c>
    </row>
  </sheetData>
  <mergeCells count="2">
    <mergeCell ref="A2:G8"/>
    <mergeCell ref="A11:T1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M64"/>
  <sheetViews>
    <sheetView topLeftCell="A22" workbookViewId="0">
      <selection activeCell="E45" sqref="E45"/>
    </sheetView>
  </sheetViews>
  <sheetFormatPr baseColWidth="10" defaultColWidth="11.42578125" defaultRowHeight="11.25"/>
  <cols>
    <col min="1" max="1" width="1.140625" style="44" customWidth="1"/>
    <col min="2" max="3" width="3.7109375" style="45" customWidth="1"/>
    <col min="4" max="4" width="42.42578125" style="45" customWidth="1"/>
    <col min="5" max="10" width="15.7109375" style="45" customWidth="1"/>
    <col min="11" max="11" width="2" style="44" customWidth="1"/>
    <col min="12" max="16384" width="11.42578125" style="45"/>
  </cols>
  <sheetData>
    <row r="1" spans="1:13" s="44" customFormat="1"/>
    <row r="2" spans="1:13" ht="15.75">
      <c r="B2" s="750" t="s">
        <v>496</v>
      </c>
      <c r="C2" s="751"/>
      <c r="D2" s="751"/>
      <c r="E2" s="751"/>
      <c r="F2" s="751"/>
      <c r="G2" s="751"/>
      <c r="H2" s="751"/>
      <c r="I2" s="751"/>
      <c r="J2" s="752"/>
    </row>
    <row r="3" spans="1:13" ht="15.75">
      <c r="B3" s="753" t="str">
        <f>+EA!C5</f>
        <v>INSTITUTO MUNICIPAL DE CAPACITACION Y CERTIFICACION POR COMPETENCIAS DE PLAYAS DE ROSARITO B.C.</v>
      </c>
      <c r="C3" s="754"/>
      <c r="D3" s="754"/>
      <c r="E3" s="754"/>
      <c r="F3" s="754"/>
      <c r="G3" s="754"/>
      <c r="H3" s="754"/>
      <c r="I3" s="754"/>
      <c r="J3" s="755"/>
    </row>
    <row r="4" spans="1:13" ht="15.75">
      <c r="B4" s="753" t="s">
        <v>203</v>
      </c>
      <c r="C4" s="754"/>
      <c r="D4" s="754"/>
      <c r="E4" s="754"/>
      <c r="F4" s="754"/>
      <c r="G4" s="754"/>
      <c r="H4" s="754"/>
      <c r="I4" s="754"/>
      <c r="J4" s="755"/>
    </row>
    <row r="5" spans="1:13" ht="15.75">
      <c r="B5" s="756" t="s">
        <v>493</v>
      </c>
      <c r="C5" s="757"/>
      <c r="D5" s="757"/>
      <c r="E5" s="757"/>
      <c r="F5" s="757"/>
      <c r="G5" s="757"/>
      <c r="H5" s="757"/>
      <c r="I5" s="757"/>
      <c r="J5" s="758"/>
    </row>
    <row r="6" spans="1:13" s="44" customFormat="1" ht="15.75">
      <c r="A6" s="46"/>
      <c r="B6" s="459"/>
      <c r="C6" s="459"/>
      <c r="D6" s="459"/>
      <c r="E6" s="340"/>
      <c r="F6" s="460"/>
      <c r="G6" s="460"/>
      <c r="H6" s="460"/>
      <c r="I6" s="460"/>
      <c r="J6" s="460"/>
    </row>
    <row r="7" spans="1:13" ht="12" customHeight="1">
      <c r="A7" s="47"/>
      <c r="B7" s="759" t="s">
        <v>204</v>
      </c>
      <c r="C7" s="759"/>
      <c r="D7" s="759"/>
      <c r="E7" s="759" t="s">
        <v>205</v>
      </c>
      <c r="F7" s="759"/>
      <c r="G7" s="759"/>
      <c r="H7" s="759"/>
      <c r="I7" s="759"/>
      <c r="J7" s="760" t="s">
        <v>206</v>
      </c>
    </row>
    <row r="8" spans="1:13" ht="47.25">
      <c r="A8" s="46"/>
      <c r="B8" s="759"/>
      <c r="C8" s="759"/>
      <c r="D8" s="759"/>
      <c r="E8" s="641" t="s">
        <v>207</v>
      </c>
      <c r="F8" s="642" t="s">
        <v>208</v>
      </c>
      <c r="G8" s="641" t="s">
        <v>209</v>
      </c>
      <c r="H8" s="641" t="s">
        <v>210</v>
      </c>
      <c r="I8" s="641" t="s">
        <v>211</v>
      </c>
      <c r="J8" s="760"/>
    </row>
    <row r="9" spans="1:13" ht="12" customHeight="1">
      <c r="A9" s="46"/>
      <c r="B9" s="759"/>
      <c r="C9" s="759"/>
      <c r="D9" s="759"/>
      <c r="E9" s="641" t="s">
        <v>212</v>
      </c>
      <c r="F9" s="641" t="s">
        <v>213</v>
      </c>
      <c r="G9" s="641" t="s">
        <v>214</v>
      </c>
      <c r="H9" s="641" t="s">
        <v>215</v>
      </c>
      <c r="I9" s="641" t="s">
        <v>216</v>
      </c>
      <c r="J9" s="641" t="s">
        <v>230</v>
      </c>
    </row>
    <row r="10" spans="1:13" ht="12" customHeight="1">
      <c r="A10" s="48"/>
      <c r="B10" s="461"/>
      <c r="C10" s="462"/>
      <c r="D10" s="463"/>
      <c r="E10" s="464"/>
      <c r="F10" s="465"/>
      <c r="G10" s="465"/>
      <c r="H10" s="465"/>
      <c r="I10" s="465"/>
      <c r="J10" s="465"/>
    </row>
    <row r="11" spans="1:13" ht="12" customHeight="1">
      <c r="A11" s="48"/>
      <c r="B11" s="761" t="s">
        <v>85</v>
      </c>
      <c r="C11" s="762"/>
      <c r="D11" s="763"/>
      <c r="E11" s="466">
        <v>0</v>
      </c>
      <c r="F11" s="466">
        <v>0</v>
      </c>
      <c r="G11" s="466">
        <f>+E11+F11</f>
        <v>0</v>
      </c>
      <c r="H11" s="466">
        <v>0</v>
      </c>
      <c r="I11" s="466">
        <v>0</v>
      </c>
      <c r="J11" s="466">
        <f t="shared" ref="J11:J17" si="0">+I11-E11</f>
        <v>0</v>
      </c>
    </row>
    <row r="12" spans="1:13" ht="12" customHeight="1">
      <c r="A12" s="48"/>
      <c r="B12" s="761" t="s">
        <v>197</v>
      </c>
      <c r="C12" s="762"/>
      <c r="D12" s="763"/>
      <c r="E12" s="466">
        <v>0</v>
      </c>
      <c r="F12" s="466">
        <v>0</v>
      </c>
      <c r="G12" s="466">
        <f t="shared" ref="G12:G24" si="1">+E12+F12</f>
        <v>0</v>
      </c>
      <c r="H12" s="466">
        <v>0</v>
      </c>
      <c r="I12" s="466">
        <v>0</v>
      </c>
      <c r="J12" s="466">
        <f t="shared" si="0"/>
        <v>0</v>
      </c>
    </row>
    <row r="13" spans="1:13" ht="12" customHeight="1">
      <c r="A13" s="48"/>
      <c r="B13" s="761" t="s">
        <v>89</v>
      </c>
      <c r="C13" s="762"/>
      <c r="D13" s="763"/>
      <c r="E13" s="466">
        <v>0</v>
      </c>
      <c r="F13" s="466">
        <v>0</v>
      </c>
      <c r="G13" s="466">
        <f t="shared" si="1"/>
        <v>0</v>
      </c>
      <c r="H13" s="466">
        <v>0</v>
      </c>
      <c r="I13" s="466">
        <v>0</v>
      </c>
      <c r="J13" s="466">
        <f t="shared" si="0"/>
        <v>0</v>
      </c>
    </row>
    <row r="14" spans="1:13" ht="12" customHeight="1">
      <c r="A14" s="48"/>
      <c r="B14" s="761" t="s">
        <v>91</v>
      </c>
      <c r="C14" s="762"/>
      <c r="D14" s="763"/>
      <c r="E14" s="467">
        <v>0</v>
      </c>
      <c r="F14" s="467">
        <v>3525</v>
      </c>
      <c r="G14" s="467">
        <f t="shared" si="1"/>
        <v>3525</v>
      </c>
      <c r="H14" s="467">
        <v>3525</v>
      </c>
      <c r="I14" s="467">
        <v>3525</v>
      </c>
      <c r="J14" s="467">
        <f t="shared" si="0"/>
        <v>3525</v>
      </c>
    </row>
    <row r="15" spans="1:13" ht="12" customHeight="1">
      <c r="A15" s="48"/>
      <c r="B15" s="761" t="s">
        <v>217</v>
      </c>
      <c r="C15" s="762"/>
      <c r="D15" s="763"/>
      <c r="E15" s="467"/>
      <c r="F15" s="467"/>
      <c r="G15" s="467">
        <f>+G16+G17</f>
        <v>0</v>
      </c>
      <c r="H15" s="467"/>
      <c r="I15" s="467">
        <f>+I16+I17</f>
        <v>0</v>
      </c>
      <c r="J15" s="467">
        <f t="shared" si="0"/>
        <v>0</v>
      </c>
    </row>
    <row r="16" spans="1:13" ht="12" customHeight="1">
      <c r="A16" s="48"/>
      <c r="B16" s="468"/>
      <c r="C16" s="762" t="s">
        <v>218</v>
      </c>
      <c r="D16" s="763"/>
      <c r="E16" s="467"/>
      <c r="F16" s="467"/>
      <c r="G16" s="467">
        <f>+E16+F16</f>
        <v>0</v>
      </c>
      <c r="H16" s="467"/>
      <c r="I16" s="467"/>
      <c r="J16" s="467">
        <f t="shared" si="0"/>
        <v>0</v>
      </c>
      <c r="M16" s="291"/>
    </row>
    <row r="17" spans="1:12" ht="12" customHeight="1">
      <c r="A17" s="48"/>
      <c r="B17" s="468"/>
      <c r="C17" s="762" t="s">
        <v>219</v>
      </c>
      <c r="D17" s="763"/>
      <c r="E17" s="467">
        <v>0</v>
      </c>
      <c r="F17" s="467">
        <v>0</v>
      </c>
      <c r="G17" s="467">
        <f t="shared" si="1"/>
        <v>0</v>
      </c>
      <c r="H17" s="467">
        <v>0</v>
      </c>
      <c r="I17" s="467">
        <v>0</v>
      </c>
      <c r="J17" s="467">
        <f t="shared" si="0"/>
        <v>0</v>
      </c>
    </row>
    <row r="18" spans="1:12" ht="12" customHeight="1">
      <c r="A18" s="48"/>
      <c r="B18" s="761" t="s">
        <v>220</v>
      </c>
      <c r="C18" s="762"/>
      <c r="D18" s="763"/>
      <c r="E18" s="467">
        <f>+E19+E20</f>
        <v>0</v>
      </c>
      <c r="F18" s="467">
        <f>+F19+F20</f>
        <v>0</v>
      </c>
      <c r="G18" s="467">
        <f t="shared" si="1"/>
        <v>0</v>
      </c>
      <c r="H18" s="467">
        <f>+H19+H20</f>
        <v>0</v>
      </c>
      <c r="I18" s="467">
        <f>+I19+I20</f>
        <v>0</v>
      </c>
      <c r="J18" s="467">
        <f t="shared" ref="J18:J24" si="2">+I18-E18</f>
        <v>0</v>
      </c>
    </row>
    <row r="19" spans="1:12" ht="12" customHeight="1">
      <c r="A19" s="48"/>
      <c r="B19" s="468"/>
      <c r="C19" s="762" t="s">
        <v>218</v>
      </c>
      <c r="D19" s="763"/>
      <c r="E19" s="467">
        <v>0</v>
      </c>
      <c r="F19" s="467">
        <v>0</v>
      </c>
      <c r="G19" s="467">
        <f t="shared" si="1"/>
        <v>0</v>
      </c>
      <c r="H19" s="467">
        <v>0</v>
      </c>
      <c r="I19" s="467">
        <v>0</v>
      </c>
      <c r="J19" s="467">
        <f>+I19-E19</f>
        <v>0</v>
      </c>
    </row>
    <row r="20" spans="1:12" ht="12" customHeight="1">
      <c r="A20" s="48"/>
      <c r="B20" s="468"/>
      <c r="C20" s="762" t="s">
        <v>219</v>
      </c>
      <c r="D20" s="763"/>
      <c r="E20" s="467">
        <v>0</v>
      </c>
      <c r="F20" s="467">
        <v>0</v>
      </c>
      <c r="G20" s="467">
        <f t="shared" si="1"/>
        <v>0</v>
      </c>
      <c r="H20" s="467">
        <v>0</v>
      </c>
      <c r="I20" s="467">
        <v>0</v>
      </c>
      <c r="J20" s="467">
        <f t="shared" si="2"/>
        <v>0</v>
      </c>
    </row>
    <row r="21" spans="1:12" ht="12" customHeight="1">
      <c r="A21" s="48"/>
      <c r="B21" s="761" t="s">
        <v>221</v>
      </c>
      <c r="C21" s="762"/>
      <c r="D21" s="763"/>
      <c r="E21" s="467"/>
      <c r="F21" s="467"/>
      <c r="G21" s="467">
        <f t="shared" si="1"/>
        <v>0</v>
      </c>
      <c r="H21" s="467"/>
      <c r="I21" s="467"/>
      <c r="J21" s="467">
        <f>+I21-E21</f>
        <v>0</v>
      </c>
      <c r="L21" s="45" t="s">
        <v>134</v>
      </c>
    </row>
    <row r="22" spans="1:12" ht="12" customHeight="1">
      <c r="A22" s="48"/>
      <c r="B22" s="761" t="s">
        <v>102</v>
      </c>
      <c r="C22" s="762"/>
      <c r="D22" s="763"/>
      <c r="E22" s="467">
        <v>0</v>
      </c>
      <c r="F22" s="467">
        <v>0</v>
      </c>
      <c r="G22" s="467">
        <f t="shared" si="1"/>
        <v>0</v>
      </c>
      <c r="H22" s="467">
        <v>0</v>
      </c>
      <c r="I22" s="467">
        <v>0</v>
      </c>
      <c r="J22" s="467">
        <f t="shared" si="2"/>
        <v>0</v>
      </c>
    </row>
    <row r="23" spans="1:12" ht="12" customHeight="1">
      <c r="A23" s="49"/>
      <c r="B23" s="761" t="s">
        <v>222</v>
      </c>
      <c r="C23" s="762"/>
      <c r="D23" s="763"/>
      <c r="E23" s="467">
        <v>1030000</v>
      </c>
      <c r="F23" s="467">
        <v>0</v>
      </c>
      <c r="G23" s="467">
        <v>249999</v>
      </c>
      <c r="H23" s="467">
        <v>549999</v>
      </c>
      <c r="I23" s="467">
        <v>249999</v>
      </c>
      <c r="J23" s="467">
        <v>249999</v>
      </c>
    </row>
    <row r="24" spans="1:12" ht="12" customHeight="1">
      <c r="A24" s="48"/>
      <c r="B24" s="761" t="s">
        <v>223</v>
      </c>
      <c r="C24" s="762"/>
      <c r="D24" s="763"/>
      <c r="E24" s="467">
        <v>0</v>
      </c>
      <c r="F24" s="467">
        <v>0</v>
      </c>
      <c r="G24" s="467">
        <f t="shared" si="1"/>
        <v>0</v>
      </c>
      <c r="H24" s="467">
        <v>0</v>
      </c>
      <c r="I24" s="467">
        <v>0</v>
      </c>
      <c r="J24" s="467">
        <f t="shared" si="2"/>
        <v>0</v>
      </c>
    </row>
    <row r="25" spans="1:12" ht="12" customHeight="1">
      <c r="A25" s="48"/>
      <c r="B25" s="469"/>
      <c r="C25" s="470"/>
      <c r="D25" s="471"/>
      <c r="E25" s="472"/>
      <c r="F25" s="473"/>
      <c r="G25" s="473"/>
      <c r="H25" s="473"/>
      <c r="I25" s="473"/>
      <c r="J25" s="473"/>
    </row>
    <row r="26" spans="1:12" ht="12" customHeight="1">
      <c r="A26" s="46"/>
      <c r="B26" s="474"/>
      <c r="C26" s="475"/>
      <c r="D26" s="476" t="s">
        <v>224</v>
      </c>
      <c r="E26" s="477">
        <f>SUM(E11+E12+E13+E14+E15+E18+E21+E22+E23+E24)</f>
        <v>1030000</v>
      </c>
      <c r="F26" s="477">
        <f>SUM(F11+F12+F13+F14+F15+F18+F21+F22+F23+F24)</f>
        <v>3525</v>
      </c>
      <c r="G26" s="477">
        <f>SUM(G11+G12+G13+G14+G15+G18+G21+G22+G23+G24)</f>
        <v>253524</v>
      </c>
      <c r="H26" s="477">
        <f>SUM(H11+H12+H13+H14+H15+H18+H21+H22+H23+H24)</f>
        <v>553524</v>
      </c>
      <c r="I26" s="477">
        <f>SUM(I11+I12+I13+I14+I15+I18+I21+I22+I23+I24)</f>
        <v>253524</v>
      </c>
      <c r="J26" s="764">
        <f>+J11+J12+J13+J14+J15+J18+J21+J22+J23+J24</f>
        <v>253524</v>
      </c>
    </row>
    <row r="27" spans="1:12" ht="12" customHeight="1">
      <c r="A27" s="48"/>
      <c r="B27" s="478"/>
      <c r="C27" s="478"/>
      <c r="D27" s="478"/>
      <c r="E27" s="479"/>
      <c r="F27" s="479"/>
      <c r="G27" s="479"/>
      <c r="H27" s="766" t="s">
        <v>404</v>
      </c>
      <c r="I27" s="767"/>
      <c r="J27" s="765"/>
    </row>
    <row r="28" spans="1:12" ht="12" customHeight="1">
      <c r="A28" s="46"/>
      <c r="B28" s="459"/>
      <c r="C28" s="459"/>
      <c r="D28" s="459"/>
      <c r="E28" s="460"/>
      <c r="F28" s="460"/>
      <c r="G28" s="460"/>
      <c r="H28" s="460"/>
      <c r="I28" s="460"/>
      <c r="J28" s="460"/>
    </row>
    <row r="29" spans="1:12" ht="12" customHeight="1">
      <c r="A29" s="46"/>
      <c r="B29" s="760" t="s">
        <v>225</v>
      </c>
      <c r="C29" s="760"/>
      <c r="D29" s="760"/>
      <c r="E29" s="759" t="s">
        <v>205</v>
      </c>
      <c r="F29" s="759"/>
      <c r="G29" s="759"/>
      <c r="H29" s="759"/>
      <c r="I29" s="759"/>
      <c r="J29" s="760" t="s">
        <v>206</v>
      </c>
    </row>
    <row r="30" spans="1:12" ht="47.25">
      <c r="A30" s="46"/>
      <c r="B30" s="760"/>
      <c r="C30" s="760"/>
      <c r="D30" s="760"/>
      <c r="E30" s="641" t="s">
        <v>207</v>
      </c>
      <c r="F30" s="642" t="s">
        <v>208</v>
      </c>
      <c r="G30" s="641" t="s">
        <v>209</v>
      </c>
      <c r="H30" s="641" t="s">
        <v>210</v>
      </c>
      <c r="I30" s="641" t="s">
        <v>211</v>
      </c>
      <c r="J30" s="760"/>
    </row>
    <row r="31" spans="1:12" ht="12" customHeight="1">
      <c r="A31" s="46"/>
      <c r="B31" s="760"/>
      <c r="C31" s="760"/>
      <c r="D31" s="760"/>
      <c r="E31" s="641" t="s">
        <v>212</v>
      </c>
      <c r="F31" s="641" t="s">
        <v>213</v>
      </c>
      <c r="G31" s="641" t="s">
        <v>214</v>
      </c>
      <c r="H31" s="641" t="s">
        <v>215</v>
      </c>
      <c r="I31" s="641" t="s">
        <v>216</v>
      </c>
      <c r="J31" s="641" t="s">
        <v>230</v>
      </c>
    </row>
    <row r="32" spans="1:12" ht="12" customHeight="1">
      <c r="A32" s="48"/>
      <c r="B32" s="461"/>
      <c r="C32" s="462"/>
      <c r="D32" s="463"/>
      <c r="E32" s="465"/>
      <c r="F32" s="465"/>
      <c r="G32" s="465"/>
      <c r="H32" s="465"/>
      <c r="I32" s="465"/>
      <c r="J32" s="465"/>
    </row>
    <row r="33" spans="1:13" ht="12" customHeight="1">
      <c r="A33" s="48"/>
      <c r="B33" s="480" t="s">
        <v>226</v>
      </c>
      <c r="C33" s="481"/>
      <c r="D33" s="482"/>
      <c r="E33" s="483">
        <v>1030000</v>
      </c>
      <c r="F33" s="483">
        <f t="shared" ref="F33:J33" si="3">+F34+F35+F36+F37+F40+F43+F44</f>
        <v>3525</v>
      </c>
      <c r="G33" s="483">
        <f t="shared" si="3"/>
        <v>253524</v>
      </c>
      <c r="H33" s="483">
        <f t="shared" si="3"/>
        <v>253524</v>
      </c>
      <c r="I33" s="483">
        <f t="shared" si="3"/>
        <v>253524</v>
      </c>
      <c r="J33" s="483">
        <f t="shared" si="3"/>
        <v>253524</v>
      </c>
    </row>
    <row r="34" spans="1:13" ht="12" customHeight="1">
      <c r="A34" s="48"/>
      <c r="B34" s="468"/>
      <c r="C34" s="762" t="s">
        <v>85</v>
      </c>
      <c r="D34" s="763"/>
      <c r="E34" s="467">
        <v>0</v>
      </c>
      <c r="F34" s="467">
        <v>0</v>
      </c>
      <c r="G34" s="467">
        <f>+E34+F34</f>
        <v>0</v>
      </c>
      <c r="H34" s="467">
        <v>0</v>
      </c>
      <c r="I34" s="467">
        <v>0</v>
      </c>
      <c r="J34" s="467">
        <f>+I34-E34</f>
        <v>0</v>
      </c>
    </row>
    <row r="35" spans="1:13" ht="12" customHeight="1">
      <c r="A35" s="48"/>
      <c r="B35" s="468"/>
      <c r="C35" s="762" t="s">
        <v>89</v>
      </c>
      <c r="D35" s="763"/>
      <c r="E35" s="467">
        <v>0</v>
      </c>
      <c r="F35" s="467">
        <v>0</v>
      </c>
      <c r="G35" s="467">
        <f t="shared" ref="G35:G49" si="4">+E35+F35</f>
        <v>0</v>
      </c>
      <c r="H35" s="467">
        <v>0</v>
      </c>
      <c r="I35" s="467">
        <v>0</v>
      </c>
      <c r="J35" s="467">
        <f t="shared" ref="J35:J52" si="5">+I35-E35</f>
        <v>0</v>
      </c>
    </row>
    <row r="36" spans="1:13" ht="12" customHeight="1">
      <c r="A36" s="48"/>
      <c r="B36" s="468"/>
      <c r="C36" s="762" t="s">
        <v>91</v>
      </c>
      <c r="D36" s="763"/>
      <c r="E36" s="467">
        <v>0</v>
      </c>
      <c r="F36" s="467">
        <v>3525</v>
      </c>
      <c r="G36" s="467">
        <f t="shared" si="4"/>
        <v>3525</v>
      </c>
      <c r="H36" s="467">
        <v>3525</v>
      </c>
      <c r="I36" s="467">
        <v>3525</v>
      </c>
      <c r="J36" s="467">
        <f t="shared" si="5"/>
        <v>3525</v>
      </c>
    </row>
    <row r="37" spans="1:13" ht="12" customHeight="1">
      <c r="A37" s="48"/>
      <c r="B37" s="468"/>
      <c r="C37" s="762" t="s">
        <v>217</v>
      </c>
      <c r="D37" s="763"/>
      <c r="E37" s="467">
        <f>+E38+E39</f>
        <v>0</v>
      </c>
      <c r="F37" s="467">
        <f>+F38+F39</f>
        <v>0</v>
      </c>
      <c r="G37" s="467">
        <f t="shared" si="4"/>
        <v>0</v>
      </c>
      <c r="H37" s="467">
        <f>+H38+H39</f>
        <v>0</v>
      </c>
      <c r="I37" s="467">
        <f>+I38+I39</f>
        <v>0</v>
      </c>
      <c r="J37" s="467">
        <f t="shared" si="5"/>
        <v>0</v>
      </c>
      <c r="M37" s="288" t="s">
        <v>134</v>
      </c>
    </row>
    <row r="38" spans="1:13" ht="12" customHeight="1">
      <c r="A38" s="48"/>
      <c r="B38" s="468"/>
      <c r="C38" s="329"/>
      <c r="D38" s="484" t="s">
        <v>218</v>
      </c>
      <c r="E38" s="467">
        <f>+E16</f>
        <v>0</v>
      </c>
      <c r="F38" s="467">
        <f>+F16</f>
        <v>0</v>
      </c>
      <c r="G38" s="467">
        <f t="shared" si="4"/>
        <v>0</v>
      </c>
      <c r="H38" s="467">
        <f>+H16</f>
        <v>0</v>
      </c>
      <c r="I38" s="467">
        <f>+I16</f>
        <v>0</v>
      </c>
      <c r="J38" s="467">
        <f t="shared" si="5"/>
        <v>0</v>
      </c>
    </row>
    <row r="39" spans="1:13" ht="12" customHeight="1">
      <c r="A39" s="48"/>
      <c r="B39" s="468"/>
      <c r="C39" s="329"/>
      <c r="D39" s="484" t="s">
        <v>219</v>
      </c>
      <c r="E39" s="467">
        <v>0</v>
      </c>
      <c r="F39" s="467">
        <v>0</v>
      </c>
      <c r="G39" s="467">
        <f t="shared" si="4"/>
        <v>0</v>
      </c>
      <c r="H39" s="467">
        <v>0</v>
      </c>
      <c r="I39" s="467">
        <v>0</v>
      </c>
      <c r="J39" s="467">
        <f t="shared" si="5"/>
        <v>0</v>
      </c>
    </row>
    <row r="40" spans="1:13" ht="12" customHeight="1">
      <c r="A40" s="48"/>
      <c r="B40" s="468"/>
      <c r="C40" s="762" t="s">
        <v>220</v>
      </c>
      <c r="D40" s="763"/>
      <c r="E40" s="467">
        <f>+E41+E42</f>
        <v>0</v>
      </c>
      <c r="F40" s="467">
        <f>+F41+F42</f>
        <v>0</v>
      </c>
      <c r="G40" s="467">
        <f>+G41+G42</f>
        <v>0</v>
      </c>
      <c r="H40" s="467">
        <f>+H41+H42</f>
        <v>0</v>
      </c>
      <c r="I40" s="467">
        <f>+I41+I42</f>
        <v>0</v>
      </c>
      <c r="J40" s="467">
        <f t="shared" si="5"/>
        <v>0</v>
      </c>
    </row>
    <row r="41" spans="1:13" ht="12" customHeight="1">
      <c r="A41" s="48"/>
      <c r="B41" s="468"/>
      <c r="C41" s="329"/>
      <c r="D41" s="484" t="s">
        <v>218</v>
      </c>
      <c r="E41" s="467">
        <v>0</v>
      </c>
      <c r="F41" s="467">
        <v>0</v>
      </c>
      <c r="G41" s="467">
        <f t="shared" si="4"/>
        <v>0</v>
      </c>
      <c r="H41" s="467">
        <v>0</v>
      </c>
      <c r="I41" s="467">
        <v>0</v>
      </c>
      <c r="J41" s="467">
        <f t="shared" si="5"/>
        <v>0</v>
      </c>
    </row>
    <row r="42" spans="1:13" ht="12" customHeight="1">
      <c r="A42" s="48"/>
      <c r="B42" s="468"/>
      <c r="C42" s="329"/>
      <c r="D42" s="484" t="s">
        <v>219</v>
      </c>
      <c r="E42" s="467">
        <v>0</v>
      </c>
      <c r="F42" s="467">
        <v>0</v>
      </c>
      <c r="G42" s="467">
        <f t="shared" si="4"/>
        <v>0</v>
      </c>
      <c r="H42" s="467">
        <v>0</v>
      </c>
      <c r="I42" s="467">
        <v>0</v>
      </c>
      <c r="J42" s="467">
        <f t="shared" si="5"/>
        <v>0</v>
      </c>
    </row>
    <row r="43" spans="1:13" ht="12" customHeight="1">
      <c r="A43" s="48"/>
      <c r="B43" s="468"/>
      <c r="C43" s="762" t="s">
        <v>102</v>
      </c>
      <c r="D43" s="763"/>
      <c r="E43" s="467">
        <v>0</v>
      </c>
      <c r="F43" s="467">
        <v>0</v>
      </c>
      <c r="G43" s="467">
        <v>0</v>
      </c>
      <c r="H43" s="467">
        <v>0</v>
      </c>
      <c r="I43" s="467">
        <v>0</v>
      </c>
      <c r="J43" s="467">
        <v>0</v>
      </c>
    </row>
    <row r="44" spans="1:13" ht="12" customHeight="1">
      <c r="A44" s="48"/>
      <c r="B44" s="468"/>
      <c r="C44" s="762" t="s">
        <v>222</v>
      </c>
      <c r="D44" s="763"/>
      <c r="E44" s="467">
        <v>1030000</v>
      </c>
      <c r="F44" s="467">
        <v>0</v>
      </c>
      <c r="G44" s="467">
        <v>249999</v>
      </c>
      <c r="H44" s="467">
        <v>249999</v>
      </c>
      <c r="I44" s="467">
        <v>249999</v>
      </c>
      <c r="J44" s="467">
        <v>249999</v>
      </c>
    </row>
    <row r="45" spans="1:13" ht="12" customHeight="1">
      <c r="A45" s="48"/>
      <c r="B45" s="468"/>
      <c r="C45" s="329"/>
      <c r="D45" s="484"/>
      <c r="E45" s="467"/>
      <c r="F45" s="467"/>
      <c r="G45" s="485"/>
      <c r="H45" s="467"/>
      <c r="I45" s="467"/>
      <c r="J45" s="485"/>
    </row>
    <row r="46" spans="1:13" ht="12" customHeight="1">
      <c r="A46" s="48"/>
      <c r="B46" s="480" t="s">
        <v>227</v>
      </c>
      <c r="C46" s="481"/>
      <c r="D46" s="484"/>
      <c r="E46" s="483">
        <f>+E47+E48+E49</f>
        <v>0</v>
      </c>
      <c r="F46" s="483">
        <f>+F47+F48+F49</f>
        <v>0</v>
      </c>
      <c r="G46" s="483">
        <f>+G47+G48+G49</f>
        <v>0</v>
      </c>
      <c r="H46" s="483">
        <f>+H47+H48+H49</f>
        <v>0</v>
      </c>
      <c r="I46" s="483">
        <f>+I47+I48+I49</f>
        <v>0</v>
      </c>
      <c r="J46" s="483">
        <f t="shared" si="5"/>
        <v>0</v>
      </c>
    </row>
    <row r="47" spans="1:13" ht="12" customHeight="1">
      <c r="A47" s="48"/>
      <c r="B47" s="480"/>
      <c r="C47" s="762" t="s">
        <v>197</v>
      </c>
      <c r="D47" s="763"/>
      <c r="E47" s="467">
        <v>0</v>
      </c>
      <c r="F47" s="467">
        <v>0</v>
      </c>
      <c r="G47" s="467">
        <f t="shared" si="4"/>
        <v>0</v>
      </c>
      <c r="H47" s="467">
        <v>0</v>
      </c>
      <c r="I47" s="467">
        <v>0</v>
      </c>
      <c r="J47" s="467">
        <f t="shared" si="5"/>
        <v>0</v>
      </c>
    </row>
    <row r="48" spans="1:13" ht="12" customHeight="1">
      <c r="A48" s="48"/>
      <c r="B48" s="468"/>
      <c r="C48" s="762" t="s">
        <v>221</v>
      </c>
      <c r="D48" s="763"/>
      <c r="E48" s="467">
        <f>+E21</f>
        <v>0</v>
      </c>
      <c r="F48" s="467">
        <f>+F21</f>
        <v>0</v>
      </c>
      <c r="G48" s="467">
        <f t="shared" si="4"/>
        <v>0</v>
      </c>
      <c r="H48" s="467">
        <f>+H21</f>
        <v>0</v>
      </c>
      <c r="I48" s="467">
        <f>+I21</f>
        <v>0</v>
      </c>
      <c r="J48" s="467">
        <f t="shared" si="5"/>
        <v>0</v>
      </c>
    </row>
    <row r="49" spans="1:11" ht="12" customHeight="1">
      <c r="A49" s="48"/>
      <c r="B49" s="468"/>
      <c r="C49" s="762" t="s">
        <v>222</v>
      </c>
      <c r="D49" s="763"/>
      <c r="E49" s="467">
        <v>0</v>
      </c>
      <c r="F49" s="467">
        <v>0</v>
      </c>
      <c r="G49" s="467">
        <f t="shared" si="4"/>
        <v>0</v>
      </c>
      <c r="H49" s="467">
        <v>0</v>
      </c>
      <c r="I49" s="467">
        <v>0</v>
      </c>
      <c r="J49" s="467">
        <f t="shared" si="5"/>
        <v>0</v>
      </c>
    </row>
    <row r="50" spans="1:11" s="51" customFormat="1" ht="12" customHeight="1">
      <c r="A50" s="46"/>
      <c r="B50" s="486"/>
      <c r="C50" s="487"/>
      <c r="D50" s="488"/>
      <c r="E50" s="489"/>
      <c r="F50" s="489"/>
      <c r="G50" s="489"/>
      <c r="H50" s="489"/>
      <c r="I50" s="489"/>
      <c r="J50" s="489"/>
      <c r="K50" s="50"/>
    </row>
    <row r="51" spans="1:11" ht="12" customHeight="1">
      <c r="A51" s="48"/>
      <c r="B51" s="480" t="s">
        <v>228</v>
      </c>
      <c r="C51" s="490"/>
      <c r="D51" s="484"/>
      <c r="E51" s="483">
        <f>+E52</f>
        <v>0</v>
      </c>
      <c r="F51" s="483">
        <f>+F52</f>
        <v>0</v>
      </c>
      <c r="G51" s="483">
        <f>+G52</f>
        <v>0</v>
      </c>
      <c r="H51" s="483">
        <f>+H52</f>
        <v>0</v>
      </c>
      <c r="I51" s="483">
        <f>+I52</f>
        <v>0</v>
      </c>
      <c r="J51" s="483">
        <f t="shared" si="5"/>
        <v>0</v>
      </c>
    </row>
    <row r="52" spans="1:11" ht="12" customHeight="1">
      <c r="A52" s="48"/>
      <c r="B52" s="468"/>
      <c r="C52" s="762" t="s">
        <v>223</v>
      </c>
      <c r="D52" s="763"/>
      <c r="E52" s="467">
        <v>0</v>
      </c>
      <c r="F52" s="467">
        <v>0</v>
      </c>
      <c r="G52" s="467">
        <f t="shared" ref="G52" si="6">+E52+F52</f>
        <v>0</v>
      </c>
      <c r="H52" s="467">
        <v>0</v>
      </c>
      <c r="I52" s="467">
        <v>0</v>
      </c>
      <c r="J52" s="467">
        <f t="shared" si="5"/>
        <v>0</v>
      </c>
    </row>
    <row r="53" spans="1:11" ht="12" customHeight="1">
      <c r="A53" s="48"/>
      <c r="B53" s="469"/>
      <c r="C53" s="470"/>
      <c r="D53" s="471"/>
      <c r="E53" s="473"/>
      <c r="F53" s="473"/>
      <c r="G53" s="473"/>
      <c r="H53" s="473"/>
      <c r="I53" s="473"/>
      <c r="J53" s="473"/>
    </row>
    <row r="54" spans="1:11" ht="12" customHeight="1">
      <c r="A54" s="46"/>
      <c r="B54" s="474"/>
      <c r="C54" s="475"/>
      <c r="D54" s="491" t="s">
        <v>224</v>
      </c>
      <c r="E54" s="477">
        <f>+E34+E35+E36+E37+E40+E43+E44+E46+E51</f>
        <v>1030000</v>
      </c>
      <c r="F54" s="477">
        <f t="shared" ref="F54:I54" si="7">+F34+F35+F36+F37+F40+F43+F44+F46+F51</f>
        <v>3525</v>
      </c>
      <c r="G54" s="477">
        <f t="shared" si="7"/>
        <v>253524</v>
      </c>
      <c r="H54" s="477">
        <f t="shared" si="7"/>
        <v>253524</v>
      </c>
      <c r="I54" s="477">
        <f t="shared" si="7"/>
        <v>253524</v>
      </c>
      <c r="J54" s="492">
        <f>+J33+J46+J51</f>
        <v>253524</v>
      </c>
    </row>
    <row r="55" spans="1:11" ht="15.75">
      <c r="A55" s="48"/>
      <c r="B55" s="478"/>
      <c r="C55" s="478"/>
      <c r="D55" s="478"/>
      <c r="E55" s="493"/>
      <c r="F55" s="493"/>
      <c r="G55" s="493"/>
      <c r="H55" s="769" t="s">
        <v>404</v>
      </c>
      <c r="I55" s="770"/>
      <c r="J55" s="494"/>
    </row>
    <row r="56" spans="1:11" ht="15">
      <c r="A56" s="48"/>
      <c r="B56" s="768"/>
      <c r="C56" s="768"/>
      <c r="D56" s="768"/>
      <c r="E56" s="768"/>
      <c r="F56" s="768"/>
      <c r="G56" s="768"/>
      <c r="H56" s="768"/>
      <c r="I56" s="768"/>
      <c r="J56" s="768"/>
    </row>
    <row r="57" spans="1:11" ht="15">
      <c r="B57" s="340" t="s">
        <v>229</v>
      </c>
      <c r="C57" s="340"/>
      <c r="D57" s="340"/>
      <c r="E57" s="340"/>
      <c r="F57" s="340"/>
      <c r="G57" s="340"/>
      <c r="H57" s="340"/>
      <c r="I57" s="340"/>
      <c r="J57" s="340"/>
    </row>
    <row r="58" spans="1:11">
      <c r="B58" s="44"/>
      <c r="C58" s="44"/>
      <c r="D58" s="44"/>
      <c r="E58" s="44"/>
      <c r="F58" s="44"/>
      <c r="G58" s="44"/>
      <c r="H58" s="44"/>
      <c r="I58" s="44"/>
      <c r="J58" s="44"/>
    </row>
    <row r="59" spans="1:11">
      <c r="B59" s="44"/>
      <c r="C59" s="44"/>
      <c r="D59" s="44"/>
      <c r="E59" s="44"/>
      <c r="F59" s="44"/>
      <c r="G59" s="44"/>
      <c r="H59" s="44"/>
      <c r="I59" s="44"/>
      <c r="J59" s="44"/>
    </row>
    <row r="62" spans="1:11">
      <c r="D62" s="250"/>
      <c r="H62" s="748"/>
      <c r="I62" s="748"/>
    </row>
    <row r="63" spans="1:11">
      <c r="D63" s="249" t="str">
        <f>+EFE!D56</f>
        <v>DIRECTORA GENERAL</v>
      </c>
      <c r="H63" s="749" t="str">
        <f>+EFE!L56</f>
        <v>COORDINACION ADMINISTRATIVA Y CUENTA PUBLICA</v>
      </c>
      <c r="I63" s="749"/>
    </row>
    <row r="64" spans="1:11">
      <c r="D64" s="249" t="str">
        <f>+EFE!D57</f>
        <v>C. JULIANA OROZCO DAGNINO</v>
      </c>
      <c r="H64" s="749" t="str">
        <f>+EFE!L57</f>
        <v>IVONNE SARAHI FLORES DUARTE</v>
      </c>
      <c r="I64" s="749"/>
    </row>
  </sheetData>
  <mergeCells count="42">
    <mergeCell ref="B56:J56"/>
    <mergeCell ref="C44:D44"/>
    <mergeCell ref="C47:D47"/>
    <mergeCell ref="C48:D48"/>
    <mergeCell ref="C49:D49"/>
    <mergeCell ref="C52:D52"/>
    <mergeCell ref="H55:I55"/>
    <mergeCell ref="B21:D21"/>
    <mergeCell ref="C43:D43"/>
    <mergeCell ref="B23:D23"/>
    <mergeCell ref="B24:D24"/>
    <mergeCell ref="J26:J27"/>
    <mergeCell ref="H27:I27"/>
    <mergeCell ref="B29:D31"/>
    <mergeCell ref="E29:I29"/>
    <mergeCell ref="J29:J30"/>
    <mergeCell ref="C34:D34"/>
    <mergeCell ref="C35:D35"/>
    <mergeCell ref="C36:D36"/>
    <mergeCell ref="C37:D37"/>
    <mergeCell ref="C40:D40"/>
    <mergeCell ref="C16:D16"/>
    <mergeCell ref="C17:D17"/>
    <mergeCell ref="B18:D18"/>
    <mergeCell ref="C19:D19"/>
    <mergeCell ref="C20:D20"/>
    <mergeCell ref="H62:I62"/>
    <mergeCell ref="H63:I63"/>
    <mergeCell ref="H64:I64"/>
    <mergeCell ref="B2:J2"/>
    <mergeCell ref="B3:J3"/>
    <mergeCell ref="B4:J4"/>
    <mergeCell ref="B5:J5"/>
    <mergeCell ref="B7:D9"/>
    <mergeCell ref="E7:I7"/>
    <mergeCell ref="J7:J8"/>
    <mergeCell ref="B22:D22"/>
    <mergeCell ref="B11:D11"/>
    <mergeCell ref="B12:D12"/>
    <mergeCell ref="B13:D13"/>
    <mergeCell ref="B14:D14"/>
    <mergeCell ref="B15:D15"/>
  </mergeCells>
  <pageMargins left="0.7" right="0.7" top="0.75" bottom="0.75" header="0.3" footer="0.3"/>
  <pageSetup scale="68" orientation="landscape" r:id="rId1"/>
  <ignoredErrors>
    <ignoredError sqref="E9:F9 H9:I9 E31:F31 H31:I31" numberStoredAsText="1"/>
    <ignoredError sqref="G15 G18 G40 G37" formula="1"/>
  </ignoredError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J28"/>
  <sheetViews>
    <sheetView workbookViewId="0">
      <selection activeCell="I13" sqref="I13"/>
    </sheetView>
  </sheetViews>
  <sheetFormatPr baseColWidth="10" defaultColWidth="11.42578125" defaultRowHeight="15"/>
  <cols>
    <col min="1" max="1" width="2.28515625" style="52" customWidth="1"/>
    <col min="2" max="2" width="3.28515625" style="45" customWidth="1"/>
    <col min="3" max="3" width="44.5703125" style="45" customWidth="1"/>
    <col min="4" max="8" width="12.7109375" style="45" customWidth="1"/>
    <col min="9" max="9" width="13" style="45" customWidth="1"/>
    <col min="10" max="10" width="2.7109375" style="52" customWidth="1"/>
  </cols>
  <sheetData>
    <row r="1" spans="2:9" s="52" customFormat="1">
      <c r="B1" s="44"/>
      <c r="C1" s="44"/>
      <c r="D1" s="44"/>
      <c r="E1" s="44"/>
      <c r="F1" s="44"/>
      <c r="G1" s="44"/>
      <c r="H1" s="44"/>
      <c r="I1" s="44"/>
    </row>
    <row r="2" spans="2:9" ht="15.75">
      <c r="B2" s="750" t="s">
        <v>496</v>
      </c>
      <c r="C2" s="751"/>
      <c r="D2" s="751"/>
      <c r="E2" s="751"/>
      <c r="F2" s="751"/>
      <c r="G2" s="751"/>
      <c r="H2" s="751"/>
      <c r="I2" s="752"/>
    </row>
    <row r="3" spans="2:9" ht="15.75">
      <c r="B3" s="753" t="str">
        <f>+EA!C5</f>
        <v>INSTITUTO MUNICIPAL DE CAPACITACION Y CERTIFICACION POR COMPETENCIAS DE PLAYAS DE ROSARITO B.C.</v>
      </c>
      <c r="C3" s="754"/>
      <c r="D3" s="754"/>
      <c r="E3" s="754"/>
      <c r="F3" s="754"/>
      <c r="G3" s="754"/>
      <c r="H3" s="754"/>
      <c r="I3" s="755"/>
    </row>
    <row r="4" spans="2:9" ht="15.75">
      <c r="B4" s="753" t="s">
        <v>231</v>
      </c>
      <c r="C4" s="754"/>
      <c r="D4" s="754"/>
      <c r="E4" s="754"/>
      <c r="F4" s="754"/>
      <c r="G4" s="754"/>
      <c r="H4" s="754"/>
      <c r="I4" s="755"/>
    </row>
    <row r="5" spans="2:9" ht="15.75">
      <c r="B5" s="753" t="s">
        <v>232</v>
      </c>
      <c r="C5" s="754"/>
      <c r="D5" s="754"/>
      <c r="E5" s="754"/>
      <c r="F5" s="754"/>
      <c r="G5" s="754"/>
      <c r="H5" s="754"/>
      <c r="I5" s="755"/>
    </row>
    <row r="6" spans="2:9" ht="15.75">
      <c r="B6" s="756" t="s">
        <v>493</v>
      </c>
      <c r="C6" s="757"/>
      <c r="D6" s="757"/>
      <c r="E6" s="757"/>
      <c r="F6" s="757"/>
      <c r="G6" s="757"/>
      <c r="H6" s="757"/>
      <c r="I6" s="758"/>
    </row>
    <row r="7" spans="2:9" s="52" customFormat="1" ht="15.75">
      <c r="B7" s="340"/>
      <c r="C7" s="340"/>
      <c r="D7" s="340"/>
      <c r="E7" s="340"/>
      <c r="F7" s="340"/>
      <c r="G7" s="340"/>
      <c r="H7" s="340"/>
      <c r="I7" s="340"/>
    </row>
    <row r="8" spans="2:9" ht="15.75">
      <c r="B8" s="771" t="s">
        <v>76</v>
      </c>
      <c r="C8" s="771"/>
      <c r="D8" s="772" t="s">
        <v>233</v>
      </c>
      <c r="E8" s="772"/>
      <c r="F8" s="772"/>
      <c r="G8" s="772"/>
      <c r="H8" s="772"/>
      <c r="I8" s="772" t="s">
        <v>234</v>
      </c>
    </row>
    <row r="9" spans="2:9" ht="63">
      <c r="B9" s="771"/>
      <c r="C9" s="771"/>
      <c r="D9" s="643" t="s">
        <v>235</v>
      </c>
      <c r="E9" s="643" t="s">
        <v>236</v>
      </c>
      <c r="F9" s="643" t="s">
        <v>209</v>
      </c>
      <c r="G9" s="643" t="s">
        <v>210</v>
      </c>
      <c r="H9" s="643" t="s">
        <v>237</v>
      </c>
      <c r="I9" s="772"/>
    </row>
    <row r="10" spans="2:9" ht="15.75">
      <c r="B10" s="771"/>
      <c r="C10" s="771"/>
      <c r="D10" s="643">
        <v>1</v>
      </c>
      <c r="E10" s="643">
        <v>2</v>
      </c>
      <c r="F10" s="643" t="s">
        <v>238</v>
      </c>
      <c r="G10" s="643">
        <v>4</v>
      </c>
      <c r="H10" s="643">
        <v>5</v>
      </c>
      <c r="I10" s="643" t="s">
        <v>239</v>
      </c>
    </row>
    <row r="11" spans="2:9">
      <c r="B11" s="495"/>
      <c r="C11" s="496"/>
      <c r="D11" s="497"/>
      <c r="E11" s="497"/>
      <c r="F11" s="497"/>
      <c r="G11" s="497"/>
      <c r="H11" s="497"/>
      <c r="I11" s="498"/>
    </row>
    <row r="12" spans="2:9" ht="63">
      <c r="B12" s="499"/>
      <c r="C12" s="508" t="s">
        <v>449</v>
      </c>
      <c r="D12" s="500">
        <v>1030000</v>
      </c>
      <c r="E12" s="500">
        <v>94590</v>
      </c>
      <c r="F12" s="500">
        <v>1124590</v>
      </c>
      <c r="G12" s="500">
        <v>305449</v>
      </c>
      <c r="H12" s="500">
        <v>305449</v>
      </c>
      <c r="I12" s="500">
        <v>819140</v>
      </c>
    </row>
    <row r="13" spans="2:9">
      <c r="B13" s="499"/>
      <c r="C13" s="501"/>
      <c r="D13" s="500">
        <v>0</v>
      </c>
      <c r="E13" s="500">
        <v>0</v>
      </c>
      <c r="F13" s="500">
        <f t="shared" ref="F13:F20" si="0">+D13+E13</f>
        <v>0</v>
      </c>
      <c r="G13" s="500">
        <v>0</v>
      </c>
      <c r="H13" s="500">
        <v>0</v>
      </c>
      <c r="I13" s="500">
        <f t="shared" ref="I13:I20" si="1">+F13-G13</f>
        <v>0</v>
      </c>
    </row>
    <row r="14" spans="2:9">
      <c r="B14" s="499"/>
      <c r="C14" s="501"/>
      <c r="D14" s="500">
        <v>0</v>
      </c>
      <c r="E14" s="500">
        <v>0</v>
      </c>
      <c r="F14" s="500">
        <f t="shared" si="0"/>
        <v>0</v>
      </c>
      <c r="G14" s="500">
        <v>0</v>
      </c>
      <c r="H14" s="500">
        <v>0</v>
      </c>
      <c r="I14" s="500">
        <f t="shared" si="1"/>
        <v>0</v>
      </c>
    </row>
    <row r="15" spans="2:9">
      <c r="B15" s="499"/>
      <c r="C15" s="501"/>
      <c r="D15" s="500">
        <v>0</v>
      </c>
      <c r="E15" s="500">
        <v>0</v>
      </c>
      <c r="F15" s="500">
        <f t="shared" si="0"/>
        <v>0</v>
      </c>
      <c r="G15" s="500">
        <v>0</v>
      </c>
      <c r="H15" s="500">
        <v>0</v>
      </c>
      <c r="I15" s="500">
        <f t="shared" si="1"/>
        <v>0</v>
      </c>
    </row>
    <row r="16" spans="2:9">
      <c r="B16" s="499"/>
      <c r="C16" s="501"/>
      <c r="D16" s="500">
        <v>0</v>
      </c>
      <c r="E16" s="500">
        <v>0</v>
      </c>
      <c r="F16" s="500">
        <f t="shared" si="0"/>
        <v>0</v>
      </c>
      <c r="G16" s="500">
        <v>0</v>
      </c>
      <c r="H16" s="500">
        <v>0</v>
      </c>
      <c r="I16" s="500">
        <f t="shared" si="1"/>
        <v>0</v>
      </c>
    </row>
    <row r="17" spans="1:10">
      <c r="B17" s="499"/>
      <c r="C17" s="501"/>
      <c r="D17" s="500">
        <v>0</v>
      </c>
      <c r="E17" s="500">
        <v>0</v>
      </c>
      <c r="F17" s="500">
        <f t="shared" si="0"/>
        <v>0</v>
      </c>
      <c r="G17" s="500">
        <v>0</v>
      </c>
      <c r="H17" s="500">
        <v>0</v>
      </c>
      <c r="I17" s="500">
        <f t="shared" si="1"/>
        <v>0</v>
      </c>
    </row>
    <row r="18" spans="1:10">
      <c r="B18" s="499"/>
      <c r="C18" s="501"/>
      <c r="D18" s="500">
        <v>0</v>
      </c>
      <c r="E18" s="500">
        <v>0</v>
      </c>
      <c r="F18" s="500">
        <f t="shared" si="0"/>
        <v>0</v>
      </c>
      <c r="G18" s="500">
        <v>0</v>
      </c>
      <c r="H18" s="500">
        <v>0</v>
      </c>
      <c r="I18" s="500">
        <f t="shared" si="1"/>
        <v>0</v>
      </c>
    </row>
    <row r="19" spans="1:10">
      <c r="B19" s="499"/>
      <c r="C19" s="501"/>
      <c r="D19" s="500">
        <v>0</v>
      </c>
      <c r="E19" s="500">
        <v>0</v>
      </c>
      <c r="F19" s="500">
        <f t="shared" si="0"/>
        <v>0</v>
      </c>
      <c r="G19" s="500">
        <v>0</v>
      </c>
      <c r="H19" s="500">
        <v>0</v>
      </c>
      <c r="I19" s="500">
        <f t="shared" si="1"/>
        <v>0</v>
      </c>
    </row>
    <row r="20" spans="1:10">
      <c r="B20" s="499"/>
      <c r="C20" s="501"/>
      <c r="D20" s="500">
        <v>0</v>
      </c>
      <c r="E20" s="500">
        <v>0</v>
      </c>
      <c r="F20" s="500">
        <f t="shared" si="0"/>
        <v>0</v>
      </c>
      <c r="G20" s="500">
        <v>0</v>
      </c>
      <c r="H20" s="500">
        <v>0</v>
      </c>
      <c r="I20" s="500">
        <f t="shared" si="1"/>
        <v>0</v>
      </c>
    </row>
    <row r="21" spans="1:10">
      <c r="B21" s="502"/>
      <c r="C21" s="503"/>
      <c r="D21" s="504"/>
      <c r="E21" s="504"/>
      <c r="F21" s="504"/>
      <c r="G21" s="504"/>
      <c r="H21" s="504"/>
      <c r="I21" s="504"/>
    </row>
    <row r="22" spans="1:10" s="56" customFormat="1" ht="15.75">
      <c r="A22" s="55"/>
      <c r="B22" s="505"/>
      <c r="C22" s="506" t="s">
        <v>240</v>
      </c>
      <c r="D22" s="507">
        <f>SUM(D12:D20)</f>
        <v>1030000</v>
      </c>
      <c r="E22" s="507">
        <f t="shared" ref="E22" si="2">SUM(E12:E20)</f>
        <v>94590</v>
      </c>
      <c r="F22" s="507">
        <f>SUM(F12:F20)</f>
        <v>1124590</v>
      </c>
      <c r="G22" s="507">
        <f>SUM(G12:G20)</f>
        <v>305449</v>
      </c>
      <c r="H22" s="507">
        <f>SUM(H12:H20)</f>
        <v>305449</v>
      </c>
      <c r="I22" s="507">
        <f>SUM(I12:I20)</f>
        <v>819140</v>
      </c>
      <c r="J22" s="55"/>
    </row>
    <row r="23" spans="1:10">
      <c r="B23" s="44"/>
      <c r="C23" s="44"/>
      <c r="D23" s="44"/>
      <c r="E23" s="44"/>
      <c r="F23" s="44"/>
      <c r="G23" s="44"/>
      <c r="H23" s="44"/>
      <c r="I23" s="44"/>
    </row>
    <row r="24" spans="1:10">
      <c r="B24" s="44"/>
      <c r="C24" s="44"/>
      <c r="D24" s="44"/>
      <c r="E24" s="44"/>
      <c r="F24" s="44"/>
      <c r="G24" s="44"/>
      <c r="H24" s="44"/>
      <c r="I24" s="44"/>
    </row>
    <row r="25" spans="1:10">
      <c r="B25" s="44"/>
      <c r="C25" s="44"/>
      <c r="D25" s="44"/>
      <c r="E25" s="44"/>
      <c r="F25" s="44"/>
      <c r="G25" s="44"/>
      <c r="H25" s="44"/>
      <c r="I25" s="44"/>
    </row>
    <row r="26" spans="1:10">
      <c r="C26" s="250"/>
      <c r="F26" s="748"/>
      <c r="G26" s="748"/>
      <c r="H26" s="748"/>
    </row>
    <row r="27" spans="1:10">
      <c r="C27" s="249" t="str">
        <f>+EFE!D56</f>
        <v>DIRECTORA GENERAL</v>
      </c>
      <c r="F27" s="749" t="str">
        <f>+EFE!L56</f>
        <v>COORDINACION ADMINISTRATIVA Y CUENTA PUBLICA</v>
      </c>
      <c r="G27" s="749"/>
      <c r="H27" s="749"/>
      <c r="I27" s="251"/>
    </row>
    <row r="28" spans="1:10">
      <c r="C28" s="249" t="str">
        <f>+EAI!D64</f>
        <v>C. JULIANA OROZCO DAGNINO</v>
      </c>
      <c r="F28" s="749" t="str">
        <f>+EFE!L57</f>
        <v>IVONNE SARAHI FLORES DUARTE</v>
      </c>
      <c r="G28" s="749"/>
      <c r="H28" s="749"/>
      <c r="I28" s="251"/>
    </row>
  </sheetData>
  <mergeCells count="11">
    <mergeCell ref="I8:I9"/>
    <mergeCell ref="B2:I2"/>
    <mergeCell ref="B3:I3"/>
    <mergeCell ref="B4:I4"/>
    <mergeCell ref="B5:I5"/>
    <mergeCell ref="B6:I6"/>
    <mergeCell ref="F27:H27"/>
    <mergeCell ref="F28:H28"/>
    <mergeCell ref="F26:H26"/>
    <mergeCell ref="B8:C10"/>
    <mergeCell ref="D8:H8"/>
  </mergeCells>
  <pageMargins left="0.7" right="0.7" top="0.75" bottom="0.75" header="0.3" footer="0.3"/>
  <pageSetup scale="94" orientation="landscape"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J27"/>
  <sheetViews>
    <sheetView workbookViewId="0">
      <selection activeCell="E28" sqref="E28"/>
    </sheetView>
  </sheetViews>
  <sheetFormatPr baseColWidth="10" defaultColWidth="11.42578125" defaultRowHeight="15"/>
  <cols>
    <col min="1" max="1" width="2.5703125" style="52" customWidth="1"/>
    <col min="2" max="2" width="2" style="45" customWidth="1"/>
    <col min="3" max="3" width="45.85546875" style="45" customWidth="1"/>
    <col min="4" max="9" width="12.7109375" style="45" customWidth="1"/>
    <col min="10" max="10" width="4" style="52" customWidth="1"/>
  </cols>
  <sheetData>
    <row r="1" spans="2:9" s="52" customFormat="1">
      <c r="B1" s="44"/>
      <c r="C1" s="44"/>
      <c r="D1" s="44"/>
      <c r="E1" s="44"/>
      <c r="F1" s="44"/>
      <c r="G1" s="44"/>
      <c r="H1" s="44"/>
      <c r="I1" s="44"/>
    </row>
    <row r="2" spans="2:9" ht="15.75">
      <c r="B2" s="750" t="s">
        <v>496</v>
      </c>
      <c r="C2" s="751"/>
      <c r="D2" s="751"/>
      <c r="E2" s="751"/>
      <c r="F2" s="751"/>
      <c r="G2" s="751"/>
      <c r="H2" s="751"/>
      <c r="I2" s="752"/>
    </row>
    <row r="3" spans="2:9" ht="15.75">
      <c r="B3" s="753" t="str">
        <f>+EA!C5</f>
        <v>INSTITUTO MUNICIPAL DE CAPACITACION Y CERTIFICACION POR COMPETENCIAS DE PLAYAS DE ROSARITO B.C.</v>
      </c>
      <c r="C3" s="754"/>
      <c r="D3" s="754"/>
      <c r="E3" s="754"/>
      <c r="F3" s="754"/>
      <c r="G3" s="754"/>
      <c r="H3" s="754"/>
      <c r="I3" s="755"/>
    </row>
    <row r="4" spans="2:9" ht="15.75">
      <c r="B4" s="753" t="s">
        <v>231</v>
      </c>
      <c r="C4" s="754"/>
      <c r="D4" s="754"/>
      <c r="E4" s="754"/>
      <c r="F4" s="754"/>
      <c r="G4" s="754"/>
      <c r="H4" s="754"/>
      <c r="I4" s="755"/>
    </row>
    <row r="5" spans="2:9" ht="15.75">
      <c r="B5" s="753" t="s">
        <v>241</v>
      </c>
      <c r="C5" s="754"/>
      <c r="D5" s="754"/>
      <c r="E5" s="754"/>
      <c r="F5" s="754"/>
      <c r="G5" s="754"/>
      <c r="H5" s="754"/>
      <c r="I5" s="755"/>
    </row>
    <row r="6" spans="2:9" ht="15.75">
      <c r="B6" s="756" t="s">
        <v>493</v>
      </c>
      <c r="C6" s="757"/>
      <c r="D6" s="757"/>
      <c r="E6" s="757"/>
      <c r="F6" s="757"/>
      <c r="G6" s="757"/>
      <c r="H6" s="757"/>
      <c r="I6" s="758"/>
    </row>
    <row r="7" spans="2:9" s="52" customFormat="1" ht="15.75">
      <c r="B7" s="340"/>
      <c r="C7" s="340"/>
      <c r="D7" s="340"/>
      <c r="E7" s="340"/>
      <c r="F7" s="340"/>
      <c r="G7" s="340"/>
      <c r="H7" s="340"/>
      <c r="I7" s="340"/>
    </row>
    <row r="8" spans="2:9" ht="15.75">
      <c r="B8" s="775" t="s">
        <v>76</v>
      </c>
      <c r="C8" s="776"/>
      <c r="D8" s="772" t="s">
        <v>242</v>
      </c>
      <c r="E8" s="772"/>
      <c r="F8" s="772"/>
      <c r="G8" s="772"/>
      <c r="H8" s="772"/>
      <c r="I8" s="772" t="s">
        <v>234</v>
      </c>
    </row>
    <row r="9" spans="2:9" ht="63">
      <c r="B9" s="777"/>
      <c r="C9" s="778"/>
      <c r="D9" s="643" t="s">
        <v>235</v>
      </c>
      <c r="E9" s="643" t="s">
        <v>236</v>
      </c>
      <c r="F9" s="643" t="s">
        <v>209</v>
      </c>
      <c r="G9" s="643" t="s">
        <v>210</v>
      </c>
      <c r="H9" s="643" t="s">
        <v>237</v>
      </c>
      <c r="I9" s="772"/>
    </row>
    <row r="10" spans="2:9" ht="15.75">
      <c r="B10" s="779"/>
      <c r="C10" s="780"/>
      <c r="D10" s="643">
        <v>1</v>
      </c>
      <c r="E10" s="643">
        <v>2</v>
      </c>
      <c r="F10" s="643" t="s">
        <v>238</v>
      </c>
      <c r="G10" s="643">
        <v>4</v>
      </c>
      <c r="H10" s="643">
        <v>5</v>
      </c>
      <c r="I10" s="643" t="s">
        <v>239</v>
      </c>
    </row>
    <row r="11" spans="2:9">
      <c r="B11" s="509"/>
      <c r="C11" s="510"/>
      <c r="D11" s="511"/>
      <c r="E11" s="511"/>
      <c r="F11" s="511"/>
      <c r="G11" s="511"/>
      <c r="H11" s="511"/>
      <c r="I11" s="511"/>
    </row>
    <row r="12" spans="2:9" ht="15.75">
      <c r="B12" s="495"/>
      <c r="C12" s="512" t="s">
        <v>243</v>
      </c>
      <c r="D12" s="513">
        <v>1030000</v>
      </c>
      <c r="E12" s="513">
        <v>94590</v>
      </c>
      <c r="F12" s="513">
        <v>1124590</v>
      </c>
      <c r="G12" s="514">
        <v>305449</v>
      </c>
      <c r="H12" s="513">
        <v>305449</v>
      </c>
      <c r="I12" s="513">
        <v>819140</v>
      </c>
    </row>
    <row r="13" spans="2:9">
      <c r="B13" s="495"/>
      <c r="C13" s="496"/>
      <c r="D13" s="513"/>
      <c r="E13" s="513"/>
      <c r="F13" s="513"/>
      <c r="G13" s="513"/>
      <c r="H13" s="513"/>
      <c r="I13" s="513"/>
    </row>
    <row r="14" spans="2:9" ht="15.75">
      <c r="B14" s="515"/>
      <c r="C14" s="512" t="s">
        <v>244</v>
      </c>
      <c r="D14" s="513">
        <v>0</v>
      </c>
      <c r="E14" s="513"/>
      <c r="F14" s="513"/>
      <c r="G14" s="513"/>
      <c r="H14" s="513"/>
      <c r="I14" s="513"/>
    </row>
    <row r="15" spans="2:9">
      <c r="B15" s="495"/>
      <c r="C15" s="496"/>
      <c r="D15" s="513"/>
      <c r="E15" s="513"/>
      <c r="F15" s="513"/>
      <c r="G15" s="513"/>
      <c r="H15" s="513"/>
      <c r="I15" s="513"/>
    </row>
    <row r="16" spans="2:9" ht="31.5">
      <c r="B16" s="515"/>
      <c r="C16" s="512" t="s">
        <v>245</v>
      </c>
      <c r="D16" s="513">
        <v>0</v>
      </c>
      <c r="E16" s="513">
        <v>0</v>
      </c>
      <c r="F16" s="513">
        <f>+D16+E16</f>
        <v>0</v>
      </c>
      <c r="G16" s="513">
        <v>0</v>
      </c>
      <c r="H16" s="513">
        <v>0</v>
      </c>
      <c r="I16" s="513">
        <f>+F16-G16</f>
        <v>0</v>
      </c>
    </row>
    <row r="17" spans="1:10" ht="15.75">
      <c r="B17" s="515"/>
      <c r="C17" s="512"/>
      <c r="D17" s="513"/>
      <c r="E17" s="513"/>
      <c r="F17" s="513"/>
      <c r="G17" s="513"/>
      <c r="H17" s="513"/>
      <c r="I17" s="513"/>
    </row>
    <row r="18" spans="1:10" ht="15.75">
      <c r="B18" s="515"/>
      <c r="C18" s="512" t="s">
        <v>101</v>
      </c>
      <c r="D18" s="513">
        <v>0</v>
      </c>
      <c r="E18" s="513">
        <v>0</v>
      </c>
      <c r="F18" s="513">
        <f t="shared" ref="F18:F20" si="0">+D18+E18</f>
        <v>0</v>
      </c>
      <c r="G18" s="513">
        <v>0</v>
      </c>
      <c r="H18" s="513">
        <v>0</v>
      </c>
      <c r="I18" s="513">
        <f t="shared" ref="I18:I20" si="1">+F18-G18</f>
        <v>0</v>
      </c>
    </row>
    <row r="19" spans="1:10" ht="15.75">
      <c r="B19" s="515"/>
      <c r="C19" s="512"/>
      <c r="D19" s="513"/>
      <c r="E19" s="513"/>
      <c r="F19" s="513"/>
      <c r="G19" s="513"/>
      <c r="H19" s="513"/>
      <c r="I19" s="513"/>
    </row>
    <row r="20" spans="1:10" ht="15.75">
      <c r="B20" s="515"/>
      <c r="C20" s="512" t="s">
        <v>111</v>
      </c>
      <c r="D20" s="498"/>
      <c r="E20" s="498"/>
      <c r="F20" s="513">
        <f t="shared" si="0"/>
        <v>0</v>
      </c>
      <c r="G20" s="513">
        <v>0</v>
      </c>
      <c r="H20" s="513">
        <v>0</v>
      </c>
      <c r="I20" s="513">
        <f t="shared" si="1"/>
        <v>0</v>
      </c>
    </row>
    <row r="21" spans="1:10" s="56" customFormat="1" ht="15" customHeight="1">
      <c r="A21" s="55"/>
      <c r="B21" s="516"/>
      <c r="C21" s="517" t="s">
        <v>240</v>
      </c>
      <c r="D21" s="518">
        <f>+D12+D14+D16</f>
        <v>1030000</v>
      </c>
      <c r="E21" s="519">
        <f t="shared" ref="E21:I21" si="2">+E12+E14+E16</f>
        <v>94590</v>
      </c>
      <c r="F21" s="519">
        <f t="shared" si="2"/>
        <v>1124590</v>
      </c>
      <c r="G21" s="519">
        <f t="shared" si="2"/>
        <v>305449</v>
      </c>
      <c r="H21" s="519">
        <f t="shared" si="2"/>
        <v>305449</v>
      </c>
      <c r="I21" s="519">
        <f t="shared" si="2"/>
        <v>819140</v>
      </c>
      <c r="J21" s="55"/>
    </row>
    <row r="22" spans="1:10" s="52" customFormat="1">
      <c r="B22" s="44"/>
      <c r="C22" s="44"/>
      <c r="D22" s="241"/>
      <c r="E22" s="241"/>
      <c r="F22" s="241"/>
      <c r="G22" s="241"/>
      <c r="H22" s="241"/>
      <c r="I22" s="241"/>
    </row>
    <row r="23" spans="1:10">
      <c r="D23" s="242"/>
      <c r="E23" s="242"/>
      <c r="F23" s="242"/>
      <c r="G23" s="242"/>
      <c r="H23" s="242"/>
      <c r="I23" s="242"/>
    </row>
    <row r="24" spans="1:10">
      <c r="C24" s="252"/>
      <c r="D24" s="243"/>
      <c r="E24" s="243"/>
      <c r="F24" s="773"/>
      <c r="G24" s="773"/>
      <c r="H24" s="773"/>
      <c r="I24" s="243"/>
    </row>
    <row r="25" spans="1:10">
      <c r="C25" s="249" t="str">
        <f>+EFE!D56</f>
        <v>DIRECTORA GENERAL</v>
      </c>
      <c r="D25" s="242"/>
      <c r="E25" s="242"/>
      <c r="F25" s="774" t="str">
        <f>+EFE!L56</f>
        <v>COORDINACION ADMINISTRATIVA Y CUENTA PUBLICA</v>
      </c>
      <c r="G25" s="774"/>
      <c r="H25" s="774"/>
      <c r="I25" s="242"/>
    </row>
    <row r="26" spans="1:10">
      <c r="C26" s="249" t="str">
        <f>+EFE!D57</f>
        <v>C. JULIANA OROZCO DAGNINO</v>
      </c>
      <c r="D26" s="242"/>
      <c r="E26" s="242"/>
      <c r="F26" s="774" t="str">
        <f>+EFE!L57</f>
        <v>IVONNE SARAHI FLORES DUARTE</v>
      </c>
      <c r="G26" s="774"/>
      <c r="H26" s="774"/>
      <c r="I26" s="242"/>
    </row>
    <row r="27" spans="1:10">
      <c r="D27" s="242"/>
      <c r="E27" s="242"/>
      <c r="F27" s="242"/>
      <c r="G27" s="242"/>
      <c r="H27" s="242"/>
      <c r="I27" s="242"/>
    </row>
  </sheetData>
  <mergeCells count="11">
    <mergeCell ref="I8:I9"/>
    <mergeCell ref="B2:I2"/>
    <mergeCell ref="B3:I3"/>
    <mergeCell ref="B4:I4"/>
    <mergeCell ref="B5:I5"/>
    <mergeCell ref="B6:I6"/>
    <mergeCell ref="F24:H24"/>
    <mergeCell ref="F25:H25"/>
    <mergeCell ref="F26:H26"/>
    <mergeCell ref="B8:C10"/>
    <mergeCell ref="D8:H8"/>
  </mergeCells>
  <pageMargins left="0.70866141732283472" right="0.70866141732283472" top="0.74803149606299213" bottom="0.74803149606299213" header="0.31496062992125984" footer="0.31496062992125984"/>
  <pageSetup scale="93" orientation="landscape"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L89"/>
  <sheetViews>
    <sheetView showGridLines="0" zoomScale="90" zoomScaleNormal="90" workbookViewId="0">
      <selection activeCell="M88" sqref="M88"/>
    </sheetView>
  </sheetViews>
  <sheetFormatPr baseColWidth="10" defaultColWidth="11.42578125" defaultRowHeight="15"/>
  <cols>
    <col min="1" max="1" width="2.42578125" style="52" customWidth="1"/>
    <col min="2" max="2" width="4.5703125" style="45" customWidth="1"/>
    <col min="3" max="3" width="57.28515625" style="45" customWidth="1"/>
    <col min="4" max="4" width="15.5703125" style="45" customWidth="1"/>
    <col min="5" max="5" width="11.42578125" style="45" customWidth="1"/>
    <col min="6" max="6" width="16.85546875" style="45" customWidth="1"/>
    <col min="7" max="7" width="12.85546875" style="45" customWidth="1"/>
    <col min="8" max="8" width="14" style="45" customWidth="1"/>
    <col min="9" max="9" width="14.85546875" style="45" customWidth="1"/>
    <col min="10" max="10" width="3.7109375" style="52" customWidth="1"/>
    <col min="11" max="11" width="19.28515625" bestFit="1" customWidth="1"/>
    <col min="12" max="12" width="18" bestFit="1" customWidth="1"/>
  </cols>
  <sheetData>
    <row r="1" spans="2:11" ht="15.75">
      <c r="B1" s="750" t="s">
        <v>496</v>
      </c>
      <c r="C1" s="751"/>
      <c r="D1" s="751"/>
      <c r="E1" s="751"/>
      <c r="F1" s="751"/>
      <c r="G1" s="751"/>
      <c r="H1" s="751"/>
      <c r="I1" s="752"/>
    </row>
    <row r="2" spans="2:11" ht="15.75">
      <c r="B2" s="753" t="str">
        <f>+EA!C5</f>
        <v>INSTITUTO MUNICIPAL DE CAPACITACION Y CERTIFICACION POR COMPETENCIAS DE PLAYAS DE ROSARITO B.C.</v>
      </c>
      <c r="C2" s="754"/>
      <c r="D2" s="754"/>
      <c r="E2" s="754"/>
      <c r="F2" s="754"/>
      <c r="G2" s="754"/>
      <c r="H2" s="754"/>
      <c r="I2" s="755"/>
    </row>
    <row r="3" spans="2:11" ht="15.75">
      <c r="B3" s="753" t="s">
        <v>231</v>
      </c>
      <c r="C3" s="754"/>
      <c r="D3" s="754"/>
      <c r="E3" s="754"/>
      <c r="F3" s="754"/>
      <c r="G3" s="754"/>
      <c r="H3" s="754"/>
      <c r="I3" s="755"/>
    </row>
    <row r="4" spans="2:11" ht="15.75">
      <c r="B4" s="753" t="s">
        <v>271</v>
      </c>
      <c r="C4" s="754"/>
      <c r="D4" s="754"/>
      <c r="E4" s="754"/>
      <c r="F4" s="754"/>
      <c r="G4" s="754"/>
      <c r="H4" s="754"/>
      <c r="I4" s="755"/>
    </row>
    <row r="5" spans="2:11" ht="15.75">
      <c r="B5" s="756" t="s">
        <v>493</v>
      </c>
      <c r="C5" s="757"/>
      <c r="D5" s="757"/>
      <c r="E5" s="757"/>
      <c r="F5" s="757"/>
      <c r="G5" s="757"/>
      <c r="H5" s="757"/>
      <c r="I5" s="758"/>
    </row>
    <row r="6" spans="2:11" s="52" customFormat="1" ht="6.75" customHeight="1">
      <c r="B6" s="340"/>
      <c r="C6" s="340"/>
      <c r="D6" s="340"/>
      <c r="E6" s="340"/>
      <c r="F6" s="340"/>
      <c r="G6" s="340"/>
      <c r="H6" s="340"/>
      <c r="I6" s="340"/>
    </row>
    <row r="7" spans="2:11" ht="15.75">
      <c r="B7" s="771" t="s">
        <v>76</v>
      </c>
      <c r="C7" s="771"/>
      <c r="D7" s="772" t="s">
        <v>233</v>
      </c>
      <c r="E7" s="772"/>
      <c r="F7" s="772"/>
      <c r="G7" s="772"/>
      <c r="H7" s="772"/>
      <c r="I7" s="772" t="s">
        <v>234</v>
      </c>
    </row>
    <row r="8" spans="2:11" ht="63">
      <c r="B8" s="771"/>
      <c r="C8" s="771"/>
      <c r="D8" s="643" t="s">
        <v>235</v>
      </c>
      <c r="E8" s="643" t="s">
        <v>236</v>
      </c>
      <c r="F8" s="643" t="s">
        <v>209</v>
      </c>
      <c r="G8" s="643" t="s">
        <v>210</v>
      </c>
      <c r="H8" s="643" t="s">
        <v>237</v>
      </c>
      <c r="I8" s="772"/>
    </row>
    <row r="9" spans="2:11" ht="11.25" customHeight="1">
      <c r="B9" s="771"/>
      <c r="C9" s="771"/>
      <c r="D9" s="643">
        <v>1</v>
      </c>
      <c r="E9" s="643">
        <v>2</v>
      </c>
      <c r="F9" s="643" t="s">
        <v>238</v>
      </c>
      <c r="G9" s="643">
        <v>4</v>
      </c>
      <c r="H9" s="643">
        <v>5</v>
      </c>
      <c r="I9" s="643" t="s">
        <v>239</v>
      </c>
    </row>
    <row r="10" spans="2:11" ht="15.75">
      <c r="B10" s="781" t="s">
        <v>180</v>
      </c>
      <c r="C10" s="782"/>
      <c r="D10" s="520">
        <v>763766</v>
      </c>
      <c r="E10" s="520">
        <v>44280</v>
      </c>
      <c r="F10" s="520">
        <v>808046</v>
      </c>
      <c r="G10" s="520">
        <v>222383</v>
      </c>
      <c r="H10" s="520">
        <v>222383</v>
      </c>
      <c r="I10" s="520">
        <v>585663</v>
      </c>
    </row>
    <row r="11" spans="2:11">
      <c r="B11" s="521"/>
      <c r="C11" s="522" t="s">
        <v>246</v>
      </c>
      <c r="D11" s="513">
        <v>87643</v>
      </c>
      <c r="E11" s="513">
        <v>1600</v>
      </c>
      <c r="F11" s="513">
        <v>89243</v>
      </c>
      <c r="G11" s="513">
        <v>26893</v>
      </c>
      <c r="H11" s="513">
        <v>26893</v>
      </c>
      <c r="I11" s="513">
        <v>62350</v>
      </c>
      <c r="K11" s="256"/>
    </row>
    <row r="12" spans="2:11">
      <c r="B12" s="521"/>
      <c r="C12" s="522" t="s">
        <v>247</v>
      </c>
      <c r="D12" s="513">
        <v>50000</v>
      </c>
      <c r="E12" s="513">
        <v>23849</v>
      </c>
      <c r="F12" s="513">
        <v>73849</v>
      </c>
      <c r="G12" s="513">
        <v>39450</v>
      </c>
      <c r="H12" s="513">
        <v>39450</v>
      </c>
      <c r="I12" s="513">
        <v>34399</v>
      </c>
    </row>
    <row r="13" spans="2:11">
      <c r="B13" s="521"/>
      <c r="C13" s="522" t="s">
        <v>248</v>
      </c>
      <c r="D13" s="513">
        <v>478201</v>
      </c>
      <c r="E13" s="513">
        <v>15500</v>
      </c>
      <c r="F13" s="513">
        <v>493701</v>
      </c>
      <c r="G13" s="513">
        <v>110650</v>
      </c>
      <c r="H13" s="513">
        <v>110650</v>
      </c>
      <c r="I13" s="513">
        <v>383051</v>
      </c>
    </row>
    <row r="14" spans="2:11">
      <c r="B14" s="521"/>
      <c r="C14" s="522" t="s">
        <v>249</v>
      </c>
      <c r="D14" s="513"/>
      <c r="E14" s="513">
        <v>0</v>
      </c>
      <c r="F14" s="513">
        <f t="shared" ref="F14:F74" si="0">+D14+E14</f>
        <v>0</v>
      </c>
      <c r="G14" s="513"/>
      <c r="H14" s="513"/>
      <c r="I14" s="513">
        <f t="shared" ref="I14:I74" si="1">+F14-G14</f>
        <v>0</v>
      </c>
    </row>
    <row r="15" spans="2:11">
      <c r="B15" s="521"/>
      <c r="C15" s="522" t="s">
        <v>250</v>
      </c>
      <c r="D15" s="513">
        <v>147921</v>
      </c>
      <c r="E15" s="513">
        <v>3330</v>
      </c>
      <c r="F15" s="513">
        <v>151251</v>
      </c>
      <c r="G15" s="513">
        <v>45389</v>
      </c>
      <c r="H15" s="513">
        <v>45389</v>
      </c>
      <c r="I15" s="513">
        <v>105861</v>
      </c>
    </row>
    <row r="16" spans="2:11">
      <c r="B16" s="521"/>
      <c r="C16" s="522" t="s">
        <v>251</v>
      </c>
      <c r="D16" s="513"/>
      <c r="E16" s="513">
        <v>0</v>
      </c>
      <c r="F16" s="513">
        <f t="shared" si="0"/>
        <v>0</v>
      </c>
      <c r="G16" s="513">
        <v>0</v>
      </c>
      <c r="H16" s="513">
        <v>0</v>
      </c>
      <c r="I16" s="513">
        <f t="shared" si="1"/>
        <v>0</v>
      </c>
    </row>
    <row r="17" spans="2:12">
      <c r="B17" s="521"/>
      <c r="C17" s="522" t="s">
        <v>252</v>
      </c>
      <c r="D17" s="513">
        <v>0</v>
      </c>
      <c r="E17" s="513">
        <v>0</v>
      </c>
      <c r="F17" s="513">
        <f t="shared" si="0"/>
        <v>0</v>
      </c>
      <c r="G17" s="513">
        <v>0</v>
      </c>
      <c r="H17" s="513">
        <v>0</v>
      </c>
      <c r="I17" s="513">
        <f t="shared" si="1"/>
        <v>0</v>
      </c>
    </row>
    <row r="18" spans="2:12" ht="15.75">
      <c r="B18" s="781" t="s">
        <v>88</v>
      </c>
      <c r="C18" s="782"/>
      <c r="D18" s="520">
        <v>97594</v>
      </c>
      <c r="E18" s="520">
        <v>32210</v>
      </c>
      <c r="F18" s="520">
        <v>128805</v>
      </c>
      <c r="G18" s="520">
        <v>50318</v>
      </c>
      <c r="H18" s="520">
        <v>50318</v>
      </c>
      <c r="I18" s="520">
        <v>78486</v>
      </c>
      <c r="K18" s="255"/>
      <c r="L18" s="255"/>
    </row>
    <row r="19" spans="2:12" ht="30">
      <c r="B19" s="521"/>
      <c r="C19" s="522" t="s">
        <v>253</v>
      </c>
      <c r="D19" s="513">
        <v>68894</v>
      </c>
      <c r="E19" s="513">
        <v>30400</v>
      </c>
      <c r="F19" s="513">
        <v>99294</v>
      </c>
      <c r="G19" s="513">
        <v>36385</v>
      </c>
      <c r="H19" s="513">
        <v>38385</v>
      </c>
      <c r="I19" s="513">
        <v>60908</v>
      </c>
      <c r="K19" s="255"/>
    </row>
    <row r="20" spans="2:12">
      <c r="B20" s="521"/>
      <c r="C20" s="522" t="s">
        <v>254</v>
      </c>
      <c r="D20" s="513">
        <v>13500</v>
      </c>
      <c r="E20" s="513">
        <v>1310</v>
      </c>
      <c r="F20" s="513">
        <v>14810</v>
      </c>
      <c r="G20" s="513">
        <v>4231</v>
      </c>
      <c r="H20" s="513">
        <v>4231</v>
      </c>
      <c r="I20" s="513">
        <v>10279</v>
      </c>
      <c r="J20" s="257" t="s">
        <v>134</v>
      </c>
      <c r="K20" s="258"/>
    </row>
    <row r="21" spans="2:12" ht="30">
      <c r="B21" s="521"/>
      <c r="C21" s="522" t="s">
        <v>255</v>
      </c>
      <c r="D21" s="513">
        <v>1000</v>
      </c>
      <c r="E21" s="513">
        <v>0</v>
      </c>
      <c r="F21" s="513">
        <v>1000</v>
      </c>
      <c r="G21" s="513">
        <v>0</v>
      </c>
      <c r="H21" s="513">
        <v>0</v>
      </c>
      <c r="I21" s="513">
        <f t="shared" si="1"/>
        <v>1000</v>
      </c>
    </row>
    <row r="22" spans="2:12">
      <c r="B22" s="521"/>
      <c r="C22" s="522" t="s">
        <v>256</v>
      </c>
      <c r="D22" s="513">
        <v>0</v>
      </c>
      <c r="E22" s="513">
        <v>0</v>
      </c>
      <c r="F22" s="513">
        <f t="shared" ref="F22:F23" si="2">+D22+E22</f>
        <v>0</v>
      </c>
      <c r="G22" s="513">
        <v>0</v>
      </c>
      <c r="H22" s="513">
        <v>0</v>
      </c>
      <c r="I22" s="513">
        <f t="shared" si="1"/>
        <v>0</v>
      </c>
    </row>
    <row r="23" spans="2:12">
      <c r="B23" s="521"/>
      <c r="C23" s="522" t="s">
        <v>257</v>
      </c>
      <c r="D23" s="513">
        <v>0</v>
      </c>
      <c r="E23" s="513">
        <v>0</v>
      </c>
      <c r="F23" s="513">
        <f t="shared" si="2"/>
        <v>0</v>
      </c>
      <c r="G23" s="513">
        <v>0</v>
      </c>
      <c r="H23" s="513">
        <v>0</v>
      </c>
      <c r="I23" s="513">
        <f t="shared" si="1"/>
        <v>0</v>
      </c>
    </row>
    <row r="24" spans="2:12">
      <c r="B24" s="521"/>
      <c r="C24" s="522" t="s">
        <v>258</v>
      </c>
      <c r="D24" s="513">
        <v>0</v>
      </c>
      <c r="E24" s="513">
        <v>0</v>
      </c>
      <c r="F24" s="513">
        <v>0</v>
      </c>
      <c r="G24" s="513">
        <v>0</v>
      </c>
      <c r="H24" s="513">
        <v>0</v>
      </c>
      <c r="I24" s="513">
        <f t="shared" si="1"/>
        <v>0</v>
      </c>
    </row>
    <row r="25" spans="2:12" ht="30">
      <c r="B25" s="521"/>
      <c r="C25" s="522" t="s">
        <v>259</v>
      </c>
      <c r="D25" s="513">
        <v>10000</v>
      </c>
      <c r="E25" s="513"/>
      <c r="F25" s="513">
        <v>10800</v>
      </c>
      <c r="G25" s="513">
        <v>5742</v>
      </c>
      <c r="H25" s="513">
        <v>5742</v>
      </c>
      <c r="I25" s="513">
        <v>5058</v>
      </c>
    </row>
    <row r="26" spans="2:12">
      <c r="B26" s="521"/>
      <c r="C26" s="522" t="s">
        <v>260</v>
      </c>
      <c r="D26" s="513">
        <v>0</v>
      </c>
      <c r="E26" s="513">
        <v>0</v>
      </c>
      <c r="F26" s="513">
        <f t="shared" si="0"/>
        <v>0</v>
      </c>
      <c r="G26" s="513">
        <v>0</v>
      </c>
      <c r="H26" s="513">
        <v>0</v>
      </c>
      <c r="I26" s="513">
        <f t="shared" si="1"/>
        <v>0</v>
      </c>
    </row>
    <row r="27" spans="2:12">
      <c r="B27" s="521"/>
      <c r="C27" s="522" t="s">
        <v>261</v>
      </c>
      <c r="D27" s="513">
        <v>2400</v>
      </c>
      <c r="E27" s="513">
        <v>500</v>
      </c>
      <c r="F27" s="513">
        <v>2900</v>
      </c>
      <c r="G27" s="513">
        <v>1959</v>
      </c>
      <c r="H27" s="513">
        <v>1959</v>
      </c>
      <c r="I27" s="513">
        <v>940</v>
      </c>
    </row>
    <row r="28" spans="2:12" ht="15.75">
      <c r="B28" s="781" t="s">
        <v>90</v>
      </c>
      <c r="C28" s="782"/>
      <c r="D28" s="520">
        <v>169639</v>
      </c>
      <c r="E28" s="520">
        <v>18100</v>
      </c>
      <c r="F28" s="520">
        <v>187739</v>
      </c>
      <c r="G28" s="520">
        <v>32748</v>
      </c>
      <c r="H28" s="520">
        <v>32748</v>
      </c>
      <c r="I28" s="520">
        <v>154990</v>
      </c>
      <c r="K28" s="255"/>
    </row>
    <row r="29" spans="2:12">
      <c r="B29" s="521"/>
      <c r="C29" s="522" t="s">
        <v>262</v>
      </c>
      <c r="D29" s="513">
        <v>12000</v>
      </c>
      <c r="E29" s="513">
        <v>0</v>
      </c>
      <c r="F29" s="513">
        <f t="shared" si="0"/>
        <v>12000</v>
      </c>
      <c r="G29" s="513">
        <v>1854</v>
      </c>
      <c r="H29" s="513">
        <v>1854</v>
      </c>
      <c r="I29" s="513">
        <f t="shared" si="1"/>
        <v>10146</v>
      </c>
      <c r="K29" s="255"/>
    </row>
    <row r="30" spans="2:12">
      <c r="B30" s="521"/>
      <c r="C30" s="522" t="s">
        <v>263</v>
      </c>
      <c r="D30" s="513"/>
      <c r="E30" s="513"/>
      <c r="F30" s="513">
        <f t="shared" si="0"/>
        <v>0</v>
      </c>
      <c r="G30" s="513"/>
      <c r="H30" s="513"/>
      <c r="I30" s="513">
        <f t="shared" si="1"/>
        <v>0</v>
      </c>
    </row>
    <row r="31" spans="2:12" ht="30">
      <c r="B31" s="521"/>
      <c r="C31" s="522" t="s">
        <v>264</v>
      </c>
      <c r="D31" s="513">
        <v>28000</v>
      </c>
      <c r="E31" s="513">
        <v>15000</v>
      </c>
      <c r="F31" s="513">
        <v>43000</v>
      </c>
      <c r="G31" s="513">
        <v>13059</v>
      </c>
      <c r="H31" s="513">
        <v>13059</v>
      </c>
      <c r="I31" s="513">
        <v>29940</v>
      </c>
    </row>
    <row r="32" spans="2:12">
      <c r="B32" s="521"/>
      <c r="C32" s="522" t="s">
        <v>265</v>
      </c>
      <c r="D32" s="513">
        <v>8314</v>
      </c>
      <c r="E32" s="513">
        <v>0</v>
      </c>
      <c r="F32" s="513">
        <v>8314</v>
      </c>
      <c r="G32" s="513">
        <v>905</v>
      </c>
      <c r="H32" s="513">
        <v>905</v>
      </c>
      <c r="I32" s="513">
        <v>7409</v>
      </c>
    </row>
    <row r="33" spans="2:9" ht="30">
      <c r="B33" s="521"/>
      <c r="C33" s="522" t="s">
        <v>266</v>
      </c>
      <c r="D33" s="513"/>
      <c r="E33" s="513"/>
      <c r="F33" s="513">
        <f t="shared" si="0"/>
        <v>0</v>
      </c>
      <c r="G33" s="513"/>
      <c r="H33" s="513"/>
      <c r="I33" s="513">
        <f t="shared" si="1"/>
        <v>0</v>
      </c>
    </row>
    <row r="34" spans="2:9">
      <c r="B34" s="521"/>
      <c r="C34" s="522" t="s">
        <v>267</v>
      </c>
      <c r="D34" s="513">
        <v>22240</v>
      </c>
      <c r="E34" s="513">
        <v>3100</v>
      </c>
      <c r="F34" s="513">
        <v>25340</v>
      </c>
      <c r="G34" s="513">
        <v>6429</v>
      </c>
      <c r="H34" s="513">
        <v>6429</v>
      </c>
      <c r="I34" s="513">
        <v>18911</v>
      </c>
    </row>
    <row r="35" spans="2:9">
      <c r="B35" s="521"/>
      <c r="C35" s="522" t="s">
        <v>268</v>
      </c>
      <c r="D35" s="513">
        <v>0</v>
      </c>
      <c r="E35" s="513">
        <v>0</v>
      </c>
      <c r="F35" s="513">
        <v>0</v>
      </c>
      <c r="G35" s="513"/>
      <c r="H35" s="513"/>
      <c r="I35" s="513">
        <f t="shared" si="1"/>
        <v>0</v>
      </c>
    </row>
    <row r="36" spans="2:9">
      <c r="B36" s="521"/>
      <c r="C36" s="522" t="s">
        <v>269</v>
      </c>
      <c r="D36" s="513">
        <v>10000</v>
      </c>
      <c r="E36" s="513">
        <v>0</v>
      </c>
      <c r="F36" s="513">
        <v>10000</v>
      </c>
      <c r="G36" s="513">
        <v>0</v>
      </c>
      <c r="H36" s="513">
        <v>0</v>
      </c>
      <c r="I36" s="513">
        <f t="shared" si="1"/>
        <v>10000</v>
      </c>
    </row>
    <row r="37" spans="2:9">
      <c r="B37" s="521"/>
      <c r="C37" s="522" t="s">
        <v>270</v>
      </c>
      <c r="D37" s="513">
        <v>89083</v>
      </c>
      <c r="E37" s="513">
        <v>0</v>
      </c>
      <c r="F37" s="513">
        <v>89083</v>
      </c>
      <c r="G37" s="513">
        <v>10500</v>
      </c>
      <c r="H37" s="513">
        <v>10500</v>
      </c>
      <c r="I37" s="513">
        <v>78583</v>
      </c>
    </row>
    <row r="38" spans="2:9" ht="15.75">
      <c r="B38" s="781" t="s">
        <v>222</v>
      </c>
      <c r="C38" s="782"/>
      <c r="D38" s="520">
        <f>SUM(D39:D47)</f>
        <v>0</v>
      </c>
      <c r="E38" s="520">
        <f>SUM(E39:E47)</f>
        <v>0</v>
      </c>
      <c r="F38" s="520">
        <f t="shared" si="0"/>
        <v>0</v>
      </c>
      <c r="G38" s="520">
        <f t="shared" ref="G38:H38" si="3">SUM(G39:G47)</f>
        <v>0</v>
      </c>
      <c r="H38" s="520">
        <f t="shared" si="3"/>
        <v>0</v>
      </c>
      <c r="I38" s="520">
        <f t="shared" si="1"/>
        <v>0</v>
      </c>
    </row>
    <row r="39" spans="2:9" ht="30">
      <c r="B39" s="521"/>
      <c r="C39" s="522" t="s">
        <v>94</v>
      </c>
      <c r="D39" s="513">
        <v>0</v>
      </c>
      <c r="E39" s="513">
        <v>0</v>
      </c>
      <c r="F39" s="513">
        <f t="shared" si="0"/>
        <v>0</v>
      </c>
      <c r="G39" s="513">
        <v>0</v>
      </c>
      <c r="H39" s="513">
        <v>0</v>
      </c>
      <c r="I39" s="513">
        <f t="shared" si="1"/>
        <v>0</v>
      </c>
    </row>
    <row r="40" spans="2:9">
      <c r="B40" s="521"/>
      <c r="C40" s="522" t="s">
        <v>96</v>
      </c>
      <c r="D40" s="513">
        <v>0</v>
      </c>
      <c r="E40" s="513">
        <v>0</v>
      </c>
      <c r="F40" s="513">
        <f t="shared" si="0"/>
        <v>0</v>
      </c>
      <c r="G40" s="513">
        <v>0</v>
      </c>
      <c r="H40" s="513">
        <v>0</v>
      </c>
      <c r="I40" s="513">
        <f t="shared" si="1"/>
        <v>0</v>
      </c>
    </row>
    <row r="41" spans="2:9">
      <c r="B41" s="521"/>
      <c r="C41" s="522" t="s">
        <v>98</v>
      </c>
      <c r="D41" s="513">
        <v>0</v>
      </c>
      <c r="E41" s="513">
        <v>0</v>
      </c>
      <c r="F41" s="513">
        <f t="shared" si="0"/>
        <v>0</v>
      </c>
      <c r="G41" s="513">
        <v>0</v>
      </c>
      <c r="H41" s="513">
        <v>0</v>
      </c>
      <c r="I41" s="513">
        <f t="shared" si="1"/>
        <v>0</v>
      </c>
    </row>
    <row r="42" spans="2:9">
      <c r="B42" s="521"/>
      <c r="C42" s="522" t="s">
        <v>99</v>
      </c>
      <c r="D42" s="513">
        <v>0</v>
      </c>
      <c r="E42" s="513">
        <v>0</v>
      </c>
      <c r="F42" s="513">
        <f t="shared" si="0"/>
        <v>0</v>
      </c>
      <c r="G42" s="513">
        <v>0</v>
      </c>
      <c r="H42" s="513">
        <v>0</v>
      </c>
      <c r="I42" s="513">
        <f t="shared" si="1"/>
        <v>0</v>
      </c>
    </row>
    <row r="43" spans="2:9">
      <c r="B43" s="521"/>
      <c r="C43" s="522" t="s">
        <v>101</v>
      </c>
      <c r="D43" s="513">
        <v>0</v>
      </c>
      <c r="E43" s="513">
        <v>0</v>
      </c>
      <c r="F43" s="513">
        <f t="shared" si="0"/>
        <v>0</v>
      </c>
      <c r="G43" s="513">
        <v>0</v>
      </c>
      <c r="H43" s="513">
        <v>0</v>
      </c>
      <c r="I43" s="513">
        <f t="shared" si="1"/>
        <v>0</v>
      </c>
    </row>
    <row r="44" spans="2:9" ht="30">
      <c r="B44" s="521"/>
      <c r="C44" s="522" t="s">
        <v>272</v>
      </c>
      <c r="D44" s="513">
        <v>0</v>
      </c>
      <c r="E44" s="513">
        <v>0</v>
      </c>
      <c r="F44" s="513">
        <f t="shared" si="0"/>
        <v>0</v>
      </c>
      <c r="G44" s="513">
        <v>0</v>
      </c>
      <c r="H44" s="513">
        <v>0</v>
      </c>
      <c r="I44" s="513">
        <f t="shared" si="1"/>
        <v>0</v>
      </c>
    </row>
    <row r="45" spans="2:9">
      <c r="B45" s="521"/>
      <c r="C45" s="522" t="s">
        <v>104</v>
      </c>
      <c r="D45" s="513">
        <v>0</v>
      </c>
      <c r="E45" s="513">
        <v>0</v>
      </c>
      <c r="F45" s="513">
        <f t="shared" si="0"/>
        <v>0</v>
      </c>
      <c r="G45" s="513">
        <v>0</v>
      </c>
      <c r="H45" s="513">
        <v>0</v>
      </c>
      <c r="I45" s="513">
        <f t="shared" si="1"/>
        <v>0</v>
      </c>
    </row>
    <row r="46" spans="2:9">
      <c r="B46" s="521"/>
      <c r="C46" s="522" t="s">
        <v>105</v>
      </c>
      <c r="D46" s="513">
        <v>0</v>
      </c>
      <c r="E46" s="513">
        <v>0</v>
      </c>
      <c r="F46" s="513">
        <f t="shared" si="0"/>
        <v>0</v>
      </c>
      <c r="G46" s="513">
        <v>0</v>
      </c>
      <c r="H46" s="513">
        <v>0</v>
      </c>
      <c r="I46" s="513">
        <f t="shared" si="1"/>
        <v>0</v>
      </c>
    </row>
    <row r="47" spans="2:9">
      <c r="B47" s="521"/>
      <c r="C47" s="522" t="s">
        <v>107</v>
      </c>
      <c r="D47" s="513">
        <v>0</v>
      </c>
      <c r="E47" s="513">
        <v>0</v>
      </c>
      <c r="F47" s="513">
        <f t="shared" si="0"/>
        <v>0</v>
      </c>
      <c r="G47" s="513">
        <v>0</v>
      </c>
      <c r="H47" s="513">
        <v>0</v>
      </c>
      <c r="I47" s="513">
        <f t="shared" si="1"/>
        <v>0</v>
      </c>
    </row>
    <row r="48" spans="2:9" ht="15.75">
      <c r="B48" s="781" t="s">
        <v>273</v>
      </c>
      <c r="C48" s="782"/>
      <c r="D48" s="523">
        <v>0</v>
      </c>
      <c r="E48" s="523">
        <v>0</v>
      </c>
      <c r="F48" s="523">
        <v>0</v>
      </c>
      <c r="G48" s="523">
        <v>0</v>
      </c>
      <c r="H48" s="523">
        <v>0</v>
      </c>
      <c r="I48" s="523">
        <f>+F48-G48</f>
        <v>0</v>
      </c>
    </row>
    <row r="49" spans="2:9">
      <c r="B49" s="521"/>
      <c r="C49" s="522" t="s">
        <v>274</v>
      </c>
      <c r="D49" s="513">
        <v>0</v>
      </c>
      <c r="E49" s="513">
        <v>0</v>
      </c>
      <c r="F49" s="513">
        <v>0</v>
      </c>
      <c r="G49" s="513">
        <v>0</v>
      </c>
      <c r="H49" s="513">
        <v>0</v>
      </c>
      <c r="I49" s="513">
        <f t="shared" si="1"/>
        <v>0</v>
      </c>
    </row>
    <row r="50" spans="2:9">
      <c r="B50" s="521"/>
      <c r="C50" s="522" t="s">
        <v>275</v>
      </c>
      <c r="D50" s="513">
        <v>0</v>
      </c>
      <c r="E50" s="513">
        <v>0</v>
      </c>
      <c r="F50" s="513"/>
      <c r="G50" s="513">
        <v>0</v>
      </c>
      <c r="H50" s="513">
        <v>0</v>
      </c>
      <c r="I50" s="513">
        <f t="shared" si="1"/>
        <v>0</v>
      </c>
    </row>
    <row r="51" spans="2:9">
      <c r="B51" s="521"/>
      <c r="C51" s="522" t="s">
        <v>276</v>
      </c>
      <c r="D51" s="513">
        <v>0</v>
      </c>
      <c r="E51" s="513">
        <v>0</v>
      </c>
      <c r="F51" s="513">
        <f t="shared" si="0"/>
        <v>0</v>
      </c>
      <c r="G51" s="513">
        <v>0</v>
      </c>
      <c r="H51" s="513">
        <v>0</v>
      </c>
      <c r="I51" s="513">
        <f t="shared" si="1"/>
        <v>0</v>
      </c>
    </row>
    <row r="52" spans="2:9">
      <c r="B52" s="521"/>
      <c r="C52" s="522" t="s">
        <v>277</v>
      </c>
      <c r="D52" s="513">
        <v>0</v>
      </c>
      <c r="E52" s="513">
        <v>0</v>
      </c>
      <c r="F52" s="513">
        <f t="shared" si="0"/>
        <v>0</v>
      </c>
      <c r="G52" s="513">
        <v>0</v>
      </c>
      <c r="H52" s="513">
        <v>0</v>
      </c>
      <c r="I52" s="513">
        <f t="shared" si="1"/>
        <v>0</v>
      </c>
    </row>
    <row r="53" spans="2:9">
      <c r="B53" s="521"/>
      <c r="C53" s="522" t="s">
        <v>278</v>
      </c>
      <c r="D53" s="513">
        <v>0</v>
      </c>
      <c r="E53" s="513">
        <v>0</v>
      </c>
      <c r="F53" s="513">
        <f t="shared" si="0"/>
        <v>0</v>
      </c>
      <c r="G53" s="513">
        <v>0</v>
      </c>
      <c r="H53" s="513">
        <v>0</v>
      </c>
      <c r="I53" s="513">
        <f t="shared" si="1"/>
        <v>0</v>
      </c>
    </row>
    <row r="54" spans="2:9">
      <c r="B54" s="521"/>
      <c r="C54" s="522" t="s">
        <v>279</v>
      </c>
      <c r="D54" s="513">
        <v>0</v>
      </c>
      <c r="E54" s="513">
        <v>0</v>
      </c>
      <c r="F54" s="513">
        <f t="shared" si="0"/>
        <v>0</v>
      </c>
      <c r="G54" s="513">
        <v>0</v>
      </c>
      <c r="H54" s="513">
        <v>0</v>
      </c>
      <c r="I54" s="513">
        <f t="shared" si="1"/>
        <v>0</v>
      </c>
    </row>
    <row r="55" spans="2:9">
      <c r="B55" s="521"/>
      <c r="C55" s="522" t="s">
        <v>280</v>
      </c>
      <c r="D55" s="513">
        <v>0</v>
      </c>
      <c r="E55" s="513">
        <v>0</v>
      </c>
      <c r="F55" s="513">
        <f t="shared" si="0"/>
        <v>0</v>
      </c>
      <c r="G55" s="513">
        <v>0</v>
      </c>
      <c r="H55" s="513">
        <v>0</v>
      </c>
      <c r="I55" s="513">
        <f t="shared" si="1"/>
        <v>0</v>
      </c>
    </row>
    <row r="56" spans="2:9">
      <c r="B56" s="521"/>
      <c r="C56" s="522" t="s">
        <v>281</v>
      </c>
      <c r="D56" s="513">
        <v>0</v>
      </c>
      <c r="E56" s="513">
        <v>0</v>
      </c>
      <c r="F56" s="513">
        <f t="shared" si="0"/>
        <v>0</v>
      </c>
      <c r="G56" s="513">
        <v>0</v>
      </c>
      <c r="H56" s="513">
        <v>0</v>
      </c>
      <c r="I56" s="513">
        <f t="shared" si="1"/>
        <v>0</v>
      </c>
    </row>
    <row r="57" spans="2:9">
      <c r="B57" s="521"/>
      <c r="C57" s="522" t="s">
        <v>37</v>
      </c>
      <c r="D57" s="513">
        <v>0</v>
      </c>
      <c r="E57" s="513">
        <v>0</v>
      </c>
      <c r="F57" s="513">
        <f t="shared" si="0"/>
        <v>0</v>
      </c>
      <c r="G57" s="513">
        <v>0</v>
      </c>
      <c r="H57" s="513">
        <v>0</v>
      </c>
      <c r="I57" s="513">
        <f t="shared" si="1"/>
        <v>0</v>
      </c>
    </row>
    <row r="58" spans="2:9" ht="15.75">
      <c r="B58" s="781" t="s">
        <v>128</v>
      </c>
      <c r="C58" s="782"/>
      <c r="D58" s="523">
        <f>SUM(D59:D61)</f>
        <v>0</v>
      </c>
      <c r="E58" s="523">
        <v>0</v>
      </c>
      <c r="F58" s="523">
        <v>0</v>
      </c>
      <c r="G58" s="523">
        <v>0</v>
      </c>
      <c r="H58" s="523">
        <v>0</v>
      </c>
      <c r="I58" s="523">
        <v>0</v>
      </c>
    </row>
    <row r="59" spans="2:9">
      <c r="B59" s="521"/>
      <c r="C59" s="522" t="s">
        <v>282</v>
      </c>
      <c r="D59" s="513">
        <v>0</v>
      </c>
      <c r="E59" s="513">
        <v>0</v>
      </c>
      <c r="F59" s="513">
        <v>0</v>
      </c>
      <c r="G59" s="513">
        <v>0</v>
      </c>
      <c r="H59" s="513">
        <v>0</v>
      </c>
      <c r="I59" s="513">
        <v>0</v>
      </c>
    </row>
    <row r="60" spans="2:9">
      <c r="B60" s="521"/>
      <c r="C60" s="522" t="s">
        <v>283</v>
      </c>
      <c r="D60" s="513">
        <v>0</v>
      </c>
      <c r="E60" s="513">
        <v>0</v>
      </c>
      <c r="F60" s="513">
        <f t="shared" si="0"/>
        <v>0</v>
      </c>
      <c r="G60" s="513">
        <v>0</v>
      </c>
      <c r="H60" s="513">
        <v>0</v>
      </c>
      <c r="I60" s="513">
        <f t="shared" si="1"/>
        <v>0</v>
      </c>
    </row>
    <row r="61" spans="2:9">
      <c r="B61" s="521"/>
      <c r="C61" s="522" t="s">
        <v>284</v>
      </c>
      <c r="D61" s="513">
        <v>0</v>
      </c>
      <c r="E61" s="513">
        <v>0</v>
      </c>
      <c r="F61" s="513">
        <f t="shared" si="0"/>
        <v>0</v>
      </c>
      <c r="G61" s="513">
        <v>0</v>
      </c>
      <c r="H61" s="513">
        <v>0</v>
      </c>
      <c r="I61" s="513">
        <f t="shared" si="1"/>
        <v>0</v>
      </c>
    </row>
    <row r="62" spans="2:9" ht="15.75">
      <c r="B62" s="781" t="s">
        <v>285</v>
      </c>
      <c r="C62" s="782"/>
      <c r="D62" s="520">
        <f>SUM(D63:D69)</f>
        <v>0</v>
      </c>
      <c r="E62" s="520">
        <f>SUM(E63:E69)</f>
        <v>0</v>
      </c>
      <c r="F62" s="520">
        <f t="shared" si="0"/>
        <v>0</v>
      </c>
      <c r="G62" s="520">
        <f t="shared" ref="G62:H62" si="4">SUM(G63:G69)</f>
        <v>0</v>
      </c>
      <c r="H62" s="520">
        <f t="shared" si="4"/>
        <v>0</v>
      </c>
      <c r="I62" s="520">
        <f t="shared" si="1"/>
        <v>0</v>
      </c>
    </row>
    <row r="63" spans="2:9" ht="30">
      <c r="B63" s="521"/>
      <c r="C63" s="522" t="s">
        <v>286</v>
      </c>
      <c r="D63" s="513">
        <v>0</v>
      </c>
      <c r="E63" s="513">
        <v>0</v>
      </c>
      <c r="F63" s="513">
        <f t="shared" si="0"/>
        <v>0</v>
      </c>
      <c r="G63" s="513">
        <v>0</v>
      </c>
      <c r="H63" s="513">
        <v>0</v>
      </c>
      <c r="I63" s="513">
        <f t="shared" si="1"/>
        <v>0</v>
      </c>
    </row>
    <row r="64" spans="2:9">
      <c r="B64" s="521"/>
      <c r="C64" s="522" t="s">
        <v>287</v>
      </c>
      <c r="D64" s="513">
        <v>0</v>
      </c>
      <c r="E64" s="513">
        <v>0</v>
      </c>
      <c r="F64" s="513">
        <f t="shared" si="0"/>
        <v>0</v>
      </c>
      <c r="G64" s="513">
        <v>0</v>
      </c>
      <c r="H64" s="513">
        <v>0</v>
      </c>
      <c r="I64" s="513">
        <f t="shared" si="1"/>
        <v>0</v>
      </c>
    </row>
    <row r="65" spans="2:9">
      <c r="B65" s="521"/>
      <c r="C65" s="522" t="s">
        <v>288</v>
      </c>
      <c r="D65" s="513">
        <v>0</v>
      </c>
      <c r="E65" s="513">
        <v>0</v>
      </c>
      <c r="F65" s="513">
        <f t="shared" si="0"/>
        <v>0</v>
      </c>
      <c r="G65" s="513">
        <v>0</v>
      </c>
      <c r="H65" s="513">
        <v>0</v>
      </c>
      <c r="I65" s="513">
        <f t="shared" si="1"/>
        <v>0</v>
      </c>
    </row>
    <row r="66" spans="2:9">
      <c r="B66" s="521"/>
      <c r="C66" s="522" t="s">
        <v>289</v>
      </c>
      <c r="D66" s="513">
        <v>0</v>
      </c>
      <c r="E66" s="513">
        <v>0</v>
      </c>
      <c r="F66" s="513">
        <f t="shared" si="0"/>
        <v>0</v>
      </c>
      <c r="G66" s="513">
        <v>0</v>
      </c>
      <c r="H66" s="513">
        <v>0</v>
      </c>
      <c r="I66" s="513">
        <f t="shared" si="1"/>
        <v>0</v>
      </c>
    </row>
    <row r="67" spans="2:9" ht="30">
      <c r="B67" s="521"/>
      <c r="C67" s="522" t="s">
        <v>290</v>
      </c>
      <c r="D67" s="513">
        <v>0</v>
      </c>
      <c r="E67" s="513">
        <v>0</v>
      </c>
      <c r="F67" s="513">
        <f t="shared" si="0"/>
        <v>0</v>
      </c>
      <c r="G67" s="513">
        <v>0</v>
      </c>
      <c r="H67" s="513">
        <v>0</v>
      </c>
      <c r="I67" s="513">
        <f t="shared" si="1"/>
        <v>0</v>
      </c>
    </row>
    <row r="68" spans="2:9">
      <c r="B68" s="521"/>
      <c r="C68" s="522" t="s">
        <v>291</v>
      </c>
      <c r="D68" s="513">
        <v>0</v>
      </c>
      <c r="E68" s="513">
        <v>0</v>
      </c>
      <c r="F68" s="513">
        <f t="shared" si="0"/>
        <v>0</v>
      </c>
      <c r="G68" s="513">
        <v>0</v>
      </c>
      <c r="H68" s="513">
        <v>0</v>
      </c>
      <c r="I68" s="513">
        <f t="shared" si="1"/>
        <v>0</v>
      </c>
    </row>
    <row r="69" spans="2:9" ht="30">
      <c r="B69" s="521"/>
      <c r="C69" s="522" t="s">
        <v>292</v>
      </c>
      <c r="D69" s="513">
        <v>0</v>
      </c>
      <c r="E69" s="513">
        <v>0</v>
      </c>
      <c r="F69" s="513">
        <f t="shared" si="0"/>
        <v>0</v>
      </c>
      <c r="G69" s="513">
        <v>0</v>
      </c>
      <c r="H69" s="513">
        <v>0</v>
      </c>
      <c r="I69" s="513">
        <f t="shared" si="1"/>
        <v>0</v>
      </c>
    </row>
    <row r="70" spans="2:9" ht="15.75">
      <c r="B70" s="761" t="s">
        <v>102</v>
      </c>
      <c r="C70" s="762"/>
      <c r="D70" s="520">
        <f>SUM(D71:D73)</f>
        <v>0</v>
      </c>
      <c r="E70" s="520">
        <f>SUM(E71:E73)</f>
        <v>0</v>
      </c>
      <c r="F70" s="520">
        <f t="shared" si="0"/>
        <v>0</v>
      </c>
      <c r="G70" s="520">
        <f t="shared" ref="G70:H70" si="5">SUM(G71:G73)</f>
        <v>0</v>
      </c>
      <c r="H70" s="520">
        <f t="shared" si="5"/>
        <v>0</v>
      </c>
      <c r="I70" s="520">
        <f t="shared" si="1"/>
        <v>0</v>
      </c>
    </row>
    <row r="71" spans="2:9">
      <c r="B71" s="521"/>
      <c r="C71" s="522" t="s">
        <v>111</v>
      </c>
      <c r="D71" s="513">
        <v>0</v>
      </c>
      <c r="E71" s="513">
        <v>0</v>
      </c>
      <c r="F71" s="513">
        <f t="shared" si="0"/>
        <v>0</v>
      </c>
      <c r="G71" s="513">
        <v>0</v>
      </c>
      <c r="H71" s="513">
        <v>0</v>
      </c>
      <c r="I71" s="513">
        <f t="shared" si="1"/>
        <v>0</v>
      </c>
    </row>
    <row r="72" spans="2:9">
      <c r="B72" s="521"/>
      <c r="C72" s="522" t="s">
        <v>50</v>
      </c>
      <c r="D72" s="513">
        <v>0</v>
      </c>
      <c r="E72" s="513">
        <v>0</v>
      </c>
      <c r="F72" s="513">
        <f t="shared" si="0"/>
        <v>0</v>
      </c>
      <c r="G72" s="513">
        <v>0</v>
      </c>
      <c r="H72" s="513">
        <v>0</v>
      </c>
      <c r="I72" s="513">
        <f t="shared" si="1"/>
        <v>0</v>
      </c>
    </row>
    <row r="73" spans="2:9">
      <c r="B73" s="521"/>
      <c r="C73" s="522" t="s">
        <v>114</v>
      </c>
      <c r="D73" s="513">
        <v>0</v>
      </c>
      <c r="E73" s="513">
        <v>0</v>
      </c>
      <c r="F73" s="513">
        <f t="shared" si="0"/>
        <v>0</v>
      </c>
      <c r="G73" s="513">
        <v>0</v>
      </c>
      <c r="H73" s="513">
        <v>0</v>
      </c>
      <c r="I73" s="513">
        <f t="shared" si="1"/>
        <v>0</v>
      </c>
    </row>
    <row r="74" spans="2:9" ht="15.75">
      <c r="B74" s="781" t="s">
        <v>293</v>
      </c>
      <c r="C74" s="782"/>
      <c r="D74" s="520">
        <f>SUM(D75:D81)</f>
        <v>0</v>
      </c>
      <c r="E74" s="520">
        <f t="shared" ref="E74" si="6">SUM(E75:E81)</f>
        <v>0</v>
      </c>
      <c r="F74" s="520">
        <f t="shared" si="0"/>
        <v>0</v>
      </c>
      <c r="G74" s="520">
        <f t="shared" ref="G74" si="7">SUM(G75:G81)</f>
        <v>0</v>
      </c>
      <c r="H74" s="520">
        <f t="shared" ref="H74" si="8">SUM(H75:H81)</f>
        <v>0</v>
      </c>
      <c r="I74" s="520">
        <f t="shared" si="1"/>
        <v>0</v>
      </c>
    </row>
    <row r="75" spans="2:9">
      <c r="B75" s="521"/>
      <c r="C75" s="522" t="s">
        <v>294</v>
      </c>
      <c r="D75" s="513">
        <v>0</v>
      </c>
      <c r="E75" s="513">
        <v>0</v>
      </c>
      <c r="F75" s="513">
        <v>0</v>
      </c>
      <c r="G75" s="513">
        <v>0</v>
      </c>
      <c r="H75" s="513">
        <v>0</v>
      </c>
      <c r="I75" s="513">
        <f t="shared" ref="I75:I80" si="9">+F75-G75</f>
        <v>0</v>
      </c>
    </row>
    <row r="76" spans="2:9">
      <c r="B76" s="521"/>
      <c r="C76" s="522" t="s">
        <v>117</v>
      </c>
      <c r="D76" s="513">
        <v>0</v>
      </c>
      <c r="E76" s="513">
        <v>0</v>
      </c>
      <c r="F76" s="513">
        <v>0</v>
      </c>
      <c r="G76" s="513">
        <v>0</v>
      </c>
      <c r="H76" s="513">
        <v>0</v>
      </c>
      <c r="I76" s="513">
        <f t="shared" si="9"/>
        <v>0</v>
      </c>
    </row>
    <row r="77" spans="2:9">
      <c r="B77" s="521"/>
      <c r="C77" s="522" t="s">
        <v>118</v>
      </c>
      <c r="D77" s="513">
        <v>0</v>
      </c>
      <c r="E77" s="513">
        <v>0</v>
      </c>
      <c r="F77" s="513">
        <v>0</v>
      </c>
      <c r="G77" s="513">
        <v>0</v>
      </c>
      <c r="H77" s="513">
        <v>0</v>
      </c>
      <c r="I77" s="513">
        <f t="shared" si="9"/>
        <v>0</v>
      </c>
    </row>
    <row r="78" spans="2:9">
      <c r="B78" s="521"/>
      <c r="C78" s="522" t="s">
        <v>119</v>
      </c>
      <c r="D78" s="513">
        <v>0</v>
      </c>
      <c r="E78" s="513">
        <v>0</v>
      </c>
      <c r="F78" s="513">
        <v>0</v>
      </c>
      <c r="G78" s="513">
        <v>0</v>
      </c>
      <c r="H78" s="513">
        <v>0</v>
      </c>
      <c r="I78" s="513">
        <f t="shared" si="9"/>
        <v>0</v>
      </c>
    </row>
    <row r="79" spans="2:9">
      <c r="B79" s="521"/>
      <c r="C79" s="522" t="s">
        <v>120</v>
      </c>
      <c r="D79" s="513">
        <v>0</v>
      </c>
      <c r="E79" s="513">
        <v>0</v>
      </c>
      <c r="F79" s="513">
        <v>0</v>
      </c>
      <c r="G79" s="513">
        <v>0</v>
      </c>
      <c r="H79" s="513">
        <v>0</v>
      </c>
      <c r="I79" s="513">
        <f t="shared" si="9"/>
        <v>0</v>
      </c>
    </row>
    <row r="80" spans="2:9">
      <c r="B80" s="521"/>
      <c r="C80" s="522" t="s">
        <v>121</v>
      </c>
      <c r="D80" s="513">
        <v>0</v>
      </c>
      <c r="E80" s="513">
        <v>0</v>
      </c>
      <c r="F80" s="513">
        <v>0</v>
      </c>
      <c r="G80" s="513">
        <v>0</v>
      </c>
      <c r="H80" s="513">
        <v>0</v>
      </c>
      <c r="I80" s="513">
        <f t="shared" si="9"/>
        <v>0</v>
      </c>
    </row>
    <row r="81" spans="1:11">
      <c r="B81" s="521"/>
      <c r="C81" s="522" t="s">
        <v>295</v>
      </c>
      <c r="D81" s="513">
        <v>0</v>
      </c>
      <c r="E81" s="513">
        <v>0</v>
      </c>
      <c r="F81" s="513">
        <v>0</v>
      </c>
      <c r="G81" s="513">
        <v>0</v>
      </c>
      <c r="H81" s="513">
        <v>0</v>
      </c>
      <c r="I81" s="513">
        <v>0</v>
      </c>
    </row>
    <row r="82" spans="1:11" s="56" customFormat="1" ht="15.75">
      <c r="A82" s="55"/>
      <c r="B82" s="516"/>
      <c r="C82" s="517" t="s">
        <v>240</v>
      </c>
      <c r="D82" s="524">
        <f>SUM(E3+D28+D18+D10)</f>
        <v>1030999</v>
      </c>
      <c r="E82" s="524">
        <f>E28+E18+E10</f>
        <v>94590</v>
      </c>
      <c r="F82" s="524">
        <f>SUM(F28+F18+F10)</f>
        <v>1124590</v>
      </c>
      <c r="G82" s="524">
        <f>SUM(G28+G18+G10)</f>
        <v>305449</v>
      </c>
      <c r="H82" s="524">
        <f>SUM(H28+H18+H10)</f>
        <v>305449</v>
      </c>
      <c r="I82" s="524">
        <f>SUM(I28+I18+I10)</f>
        <v>819139</v>
      </c>
      <c r="J82" s="55"/>
      <c r="K82" s="254"/>
    </row>
    <row r="83" spans="1:11">
      <c r="I83" s="218" t="s">
        <v>134</v>
      </c>
    </row>
    <row r="84" spans="1:11" ht="15.75">
      <c r="D84" s="65"/>
      <c r="E84" s="65"/>
      <c r="F84" s="65"/>
      <c r="G84" s="65"/>
      <c r="H84" s="65"/>
      <c r="I84" s="65"/>
    </row>
    <row r="87" spans="1:11">
      <c r="C87" s="250"/>
      <c r="F87" s="253"/>
      <c r="G87" s="253"/>
      <c r="H87" s="253"/>
      <c r="I87" s="250"/>
    </row>
    <row r="88" spans="1:11">
      <c r="C88" s="249" t="str">
        <f>+EFE!D56</f>
        <v>DIRECTORA GENERAL</v>
      </c>
      <c r="F88" s="749" t="str">
        <f>+EFE!L56</f>
        <v>COORDINACION ADMINISTRATIVA Y CUENTA PUBLICA</v>
      </c>
      <c r="G88" s="749"/>
      <c r="H88" s="749"/>
      <c r="I88" s="749"/>
    </row>
    <row r="89" spans="1:11">
      <c r="C89" s="249" t="str">
        <f>+EFE!D57</f>
        <v>C. JULIANA OROZCO DAGNINO</v>
      </c>
      <c r="F89" s="749" t="str">
        <f>+EFE!L57</f>
        <v>IVONNE SARAHI FLORES DUARTE</v>
      </c>
      <c r="G89" s="749"/>
      <c r="H89" s="749"/>
      <c r="I89" s="749"/>
    </row>
  </sheetData>
  <mergeCells count="19">
    <mergeCell ref="B48:C48"/>
    <mergeCell ref="B7:C9"/>
    <mergeCell ref="D7:H7"/>
    <mergeCell ref="F88:I88"/>
    <mergeCell ref="F89:I89"/>
    <mergeCell ref="B58:C58"/>
    <mergeCell ref="B62:C62"/>
    <mergeCell ref="B70:C70"/>
    <mergeCell ref="B74:C74"/>
    <mergeCell ref="I7:I8"/>
    <mergeCell ref="B10:C10"/>
    <mergeCell ref="B18:C18"/>
    <mergeCell ref="B28:C28"/>
    <mergeCell ref="B38:C38"/>
    <mergeCell ref="B1:I1"/>
    <mergeCell ref="B2:I2"/>
    <mergeCell ref="B3:I3"/>
    <mergeCell ref="B4:I4"/>
    <mergeCell ref="B5:I5"/>
  </mergeCells>
  <pageMargins left="0.70866141732283472" right="0.70866141732283472" top="0.74803149606299213" bottom="0.74803149606299213" header="0.31496062992125984" footer="0.31496062992125984"/>
  <pageSetup scale="75" fitToHeight="0" orientation="landscape" r:id="rId1"/>
  <ignoredErrors>
    <ignoredError sqref="F38 F62 F70 F74" formula="1"/>
  </ignoredError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J52"/>
  <sheetViews>
    <sheetView zoomScaleNormal="100" workbookViewId="0">
      <selection activeCell="H48" sqref="H48"/>
    </sheetView>
  </sheetViews>
  <sheetFormatPr baseColWidth="10" defaultColWidth="11.42578125" defaultRowHeight="15"/>
  <cols>
    <col min="1" max="1" width="1.5703125" style="52" customWidth="1"/>
    <col min="2" max="2" width="4.5703125" style="71" customWidth="1"/>
    <col min="3" max="3" width="55.140625" style="45" customWidth="1"/>
    <col min="4" max="5" width="12.7109375" style="45" customWidth="1"/>
    <col min="6" max="6" width="17.140625" style="45" customWidth="1"/>
    <col min="7" max="7" width="18" style="45" customWidth="1"/>
    <col min="8" max="8" width="17.85546875" style="45" customWidth="1"/>
    <col min="9" max="9" width="16.28515625" style="45" customWidth="1"/>
    <col min="10" max="10" width="3.28515625" style="52" customWidth="1"/>
  </cols>
  <sheetData>
    <row r="1" spans="1:10" s="52" customFormat="1" ht="8.25" customHeight="1">
      <c r="B1" s="44"/>
      <c r="C1" s="44"/>
      <c r="D1" s="44"/>
      <c r="E1" s="44"/>
      <c r="F1" s="44"/>
      <c r="G1" s="44"/>
      <c r="H1" s="44"/>
      <c r="I1" s="44"/>
    </row>
    <row r="2" spans="1:10" ht="15.75">
      <c r="B2" s="750" t="s">
        <v>496</v>
      </c>
      <c r="C2" s="751"/>
      <c r="D2" s="751"/>
      <c r="E2" s="751"/>
      <c r="F2" s="751"/>
      <c r="G2" s="751"/>
      <c r="H2" s="751"/>
      <c r="I2" s="752"/>
    </row>
    <row r="3" spans="1:10" ht="15.75">
      <c r="B3" s="753" t="str">
        <f>+EA!C5</f>
        <v>INSTITUTO MUNICIPAL DE CAPACITACION Y CERTIFICACION POR COMPETENCIAS DE PLAYAS DE ROSARITO B.C.</v>
      </c>
      <c r="C3" s="754"/>
      <c r="D3" s="754"/>
      <c r="E3" s="754"/>
      <c r="F3" s="754"/>
      <c r="G3" s="754"/>
      <c r="H3" s="754"/>
      <c r="I3" s="755"/>
    </row>
    <row r="4" spans="1:10" ht="15.75">
      <c r="B4" s="753" t="s">
        <v>231</v>
      </c>
      <c r="C4" s="754"/>
      <c r="D4" s="754"/>
      <c r="E4" s="754"/>
      <c r="F4" s="754"/>
      <c r="G4" s="754"/>
      <c r="H4" s="754"/>
      <c r="I4" s="755"/>
    </row>
    <row r="5" spans="1:10" ht="15.75">
      <c r="B5" s="753" t="s">
        <v>296</v>
      </c>
      <c r="C5" s="754"/>
      <c r="D5" s="754"/>
      <c r="E5" s="754"/>
      <c r="F5" s="754"/>
      <c r="G5" s="754"/>
      <c r="H5" s="754"/>
      <c r="I5" s="755"/>
    </row>
    <row r="6" spans="1:10" ht="15.75">
      <c r="B6" s="756" t="s">
        <v>493</v>
      </c>
      <c r="C6" s="757"/>
      <c r="D6" s="757"/>
      <c r="E6" s="757"/>
      <c r="F6" s="757"/>
      <c r="G6" s="757"/>
      <c r="H6" s="757"/>
      <c r="I6" s="758"/>
    </row>
    <row r="7" spans="1:10" s="52" customFormat="1" ht="9" customHeight="1">
      <c r="B7" s="340"/>
      <c r="C7" s="340"/>
      <c r="D7" s="340"/>
      <c r="E7" s="340"/>
      <c r="F7" s="340"/>
      <c r="G7" s="340"/>
      <c r="H7" s="340"/>
      <c r="I7" s="340"/>
    </row>
    <row r="8" spans="1:10" ht="15.75">
      <c r="B8" s="771" t="s">
        <v>76</v>
      </c>
      <c r="C8" s="771"/>
      <c r="D8" s="772" t="s">
        <v>233</v>
      </c>
      <c r="E8" s="772"/>
      <c r="F8" s="772"/>
      <c r="G8" s="772"/>
      <c r="H8" s="772"/>
      <c r="I8" s="772" t="s">
        <v>234</v>
      </c>
    </row>
    <row r="9" spans="1:10" ht="63">
      <c r="B9" s="771"/>
      <c r="C9" s="771"/>
      <c r="D9" s="643" t="s">
        <v>235</v>
      </c>
      <c r="E9" s="643" t="s">
        <v>236</v>
      </c>
      <c r="F9" s="643" t="s">
        <v>209</v>
      </c>
      <c r="G9" s="643" t="s">
        <v>210</v>
      </c>
      <c r="H9" s="643" t="s">
        <v>237</v>
      </c>
      <c r="I9" s="772"/>
    </row>
    <row r="10" spans="1:10" ht="15.75">
      <c r="B10" s="771"/>
      <c r="C10" s="771"/>
      <c r="D10" s="643">
        <v>1</v>
      </c>
      <c r="E10" s="643">
        <v>2</v>
      </c>
      <c r="F10" s="643" t="s">
        <v>238</v>
      </c>
      <c r="G10" s="643">
        <v>4</v>
      </c>
      <c r="H10" s="643">
        <v>5</v>
      </c>
      <c r="I10" s="643" t="s">
        <v>239</v>
      </c>
    </row>
    <row r="11" spans="1:10" ht="3" customHeight="1">
      <c r="B11" s="526"/>
      <c r="C11" s="510"/>
      <c r="D11" s="511"/>
      <c r="E11" s="511"/>
      <c r="F11" s="511"/>
      <c r="G11" s="511"/>
      <c r="H11" s="511"/>
      <c r="I11" s="511"/>
    </row>
    <row r="12" spans="1:10" s="68" customFormat="1" ht="15.75">
      <c r="A12" s="67"/>
      <c r="B12" s="784" t="s">
        <v>297</v>
      </c>
      <c r="C12" s="785"/>
      <c r="D12" s="527">
        <v>412033</v>
      </c>
      <c r="E12" s="527">
        <v>53100</v>
      </c>
      <c r="F12" s="527">
        <v>464133</v>
      </c>
      <c r="G12" s="527">
        <v>127866</v>
      </c>
      <c r="H12" s="527">
        <v>127866</v>
      </c>
      <c r="I12" s="527">
        <v>336267</v>
      </c>
      <c r="J12" s="67"/>
    </row>
    <row r="13" spans="1:10" s="68" customFormat="1">
      <c r="A13" s="67"/>
      <c r="B13" s="528"/>
      <c r="C13" s="529" t="s">
        <v>298</v>
      </c>
      <c r="D13" s="500"/>
      <c r="E13" s="500"/>
      <c r="F13" s="500">
        <f>+D13+E13</f>
        <v>0</v>
      </c>
      <c r="G13" s="500"/>
      <c r="H13" s="500"/>
      <c r="I13" s="500">
        <f>+F13-G13</f>
        <v>0</v>
      </c>
      <c r="J13" s="67"/>
    </row>
    <row r="14" spans="1:10" s="68" customFormat="1">
      <c r="A14" s="67"/>
      <c r="B14" s="528"/>
      <c r="C14" s="529" t="s">
        <v>299</v>
      </c>
      <c r="D14" s="500"/>
      <c r="E14" s="500"/>
      <c r="F14" s="500">
        <f t="shared" ref="F14:F20" si="0">+D14+E14</f>
        <v>0</v>
      </c>
      <c r="G14" s="500"/>
      <c r="H14" s="500"/>
      <c r="I14" s="500">
        <f t="shared" ref="I14:I20" si="1">+F14-G14</f>
        <v>0</v>
      </c>
      <c r="J14" s="67"/>
    </row>
    <row r="15" spans="1:10" s="68" customFormat="1">
      <c r="A15" s="67"/>
      <c r="B15" s="528"/>
      <c r="C15" s="529" t="s">
        <v>300</v>
      </c>
      <c r="D15" s="500"/>
      <c r="E15" s="500"/>
      <c r="F15" s="500">
        <f t="shared" si="0"/>
        <v>0</v>
      </c>
      <c r="G15" s="500"/>
      <c r="H15" s="500"/>
      <c r="I15" s="500">
        <f t="shared" si="1"/>
        <v>0</v>
      </c>
      <c r="J15" s="67"/>
    </row>
    <row r="16" spans="1:10" s="68" customFormat="1">
      <c r="A16" s="67"/>
      <c r="B16" s="528"/>
      <c r="C16" s="529" t="s">
        <v>301</v>
      </c>
      <c r="D16" s="500"/>
      <c r="E16" s="500"/>
      <c r="F16" s="500">
        <f t="shared" si="0"/>
        <v>0</v>
      </c>
      <c r="G16" s="500"/>
      <c r="H16" s="500"/>
      <c r="I16" s="500">
        <f t="shared" si="1"/>
        <v>0</v>
      </c>
      <c r="J16" s="67"/>
    </row>
    <row r="17" spans="1:10" s="68" customFormat="1">
      <c r="A17" s="67"/>
      <c r="B17" s="528"/>
      <c r="C17" s="529" t="s">
        <v>302</v>
      </c>
      <c r="D17" s="500">
        <v>411033</v>
      </c>
      <c r="E17" s="500">
        <v>53100</v>
      </c>
      <c r="F17" s="500">
        <v>464133</v>
      </c>
      <c r="G17" s="500">
        <v>127866</v>
      </c>
      <c r="H17" s="500">
        <v>127866</v>
      </c>
      <c r="I17" s="500">
        <v>336267</v>
      </c>
      <c r="J17" s="67"/>
    </row>
    <row r="18" spans="1:10" s="68" customFormat="1">
      <c r="A18" s="67"/>
      <c r="B18" s="528"/>
      <c r="C18" s="529" t="s">
        <v>303</v>
      </c>
      <c r="D18" s="500"/>
      <c r="E18" s="500"/>
      <c r="F18" s="500">
        <f t="shared" si="0"/>
        <v>0</v>
      </c>
      <c r="G18" s="500"/>
      <c r="H18" s="500"/>
      <c r="I18" s="500">
        <f t="shared" si="1"/>
        <v>0</v>
      </c>
      <c r="J18" s="67"/>
    </row>
    <row r="19" spans="1:10" s="68" customFormat="1">
      <c r="A19" s="67"/>
      <c r="B19" s="528"/>
      <c r="C19" s="529" t="s">
        <v>304</v>
      </c>
      <c r="D19" s="500"/>
      <c r="E19" s="500"/>
      <c r="F19" s="500">
        <f t="shared" si="0"/>
        <v>0</v>
      </c>
      <c r="G19" s="500"/>
      <c r="H19" s="500"/>
      <c r="I19" s="500">
        <f t="shared" si="1"/>
        <v>0</v>
      </c>
      <c r="J19" s="67"/>
    </row>
    <row r="20" spans="1:10" s="68" customFormat="1">
      <c r="A20" s="67"/>
      <c r="B20" s="528"/>
      <c r="C20" s="529" t="s">
        <v>270</v>
      </c>
      <c r="D20" s="500"/>
      <c r="E20" s="500"/>
      <c r="F20" s="500">
        <f t="shared" si="0"/>
        <v>0</v>
      </c>
      <c r="G20" s="500"/>
      <c r="H20" s="500"/>
      <c r="I20" s="500">
        <f t="shared" si="1"/>
        <v>0</v>
      </c>
      <c r="J20" s="67"/>
    </row>
    <row r="21" spans="1:10" s="68" customFormat="1">
      <c r="A21" s="67"/>
      <c r="B21" s="528"/>
      <c r="C21" s="529"/>
      <c r="D21" s="500"/>
      <c r="E21" s="500"/>
      <c r="F21" s="500"/>
      <c r="G21" s="500"/>
      <c r="H21" s="500"/>
      <c r="I21" s="500"/>
      <c r="J21" s="67"/>
    </row>
    <row r="22" spans="1:10" s="70" customFormat="1" ht="15.75">
      <c r="A22" s="69"/>
      <c r="B22" s="784" t="s">
        <v>305</v>
      </c>
      <c r="C22" s="785"/>
      <c r="D22" s="527">
        <v>618966</v>
      </c>
      <c r="E22" s="527">
        <v>41490</v>
      </c>
      <c r="F22" s="527">
        <v>660457</v>
      </c>
      <c r="G22" s="527">
        <v>177583</v>
      </c>
      <c r="H22" s="527">
        <v>177583</v>
      </c>
      <c r="I22" s="527">
        <v>482873</v>
      </c>
      <c r="J22" s="69"/>
    </row>
    <row r="23" spans="1:10" s="68" customFormat="1">
      <c r="A23" s="67"/>
      <c r="B23" s="528"/>
      <c r="C23" s="529" t="s">
        <v>306</v>
      </c>
      <c r="D23" s="530"/>
      <c r="E23" s="530"/>
      <c r="F23" s="500">
        <f t="shared" ref="F23:F29" si="2">+D23+E23</f>
        <v>0</v>
      </c>
      <c r="G23" s="530"/>
      <c r="H23" s="530"/>
      <c r="I23" s="500">
        <f t="shared" ref="I23:I29" si="3">+F23-G23</f>
        <v>0</v>
      </c>
      <c r="J23" s="67"/>
    </row>
    <row r="24" spans="1:10" s="68" customFormat="1">
      <c r="A24" s="67"/>
      <c r="B24" s="528"/>
      <c r="C24" s="529" t="s">
        <v>307</v>
      </c>
      <c r="D24" s="530"/>
      <c r="E24" s="530"/>
      <c r="F24" s="500">
        <f t="shared" si="2"/>
        <v>0</v>
      </c>
      <c r="G24" s="530"/>
      <c r="H24" s="530"/>
      <c r="I24" s="500">
        <f t="shared" si="3"/>
        <v>0</v>
      </c>
      <c r="J24" s="67"/>
    </row>
    <row r="25" spans="1:10" s="68" customFormat="1">
      <c r="A25" s="67"/>
      <c r="B25" s="528"/>
      <c r="C25" s="529" t="s">
        <v>308</v>
      </c>
      <c r="D25" s="530"/>
      <c r="E25" s="530"/>
      <c r="F25" s="500">
        <f t="shared" si="2"/>
        <v>0</v>
      </c>
      <c r="G25" s="530"/>
      <c r="H25" s="530"/>
      <c r="I25" s="500">
        <f t="shared" si="3"/>
        <v>0</v>
      </c>
      <c r="J25" s="67"/>
    </row>
    <row r="26" spans="1:10" s="68" customFormat="1" ht="30">
      <c r="A26" s="67"/>
      <c r="B26" s="528"/>
      <c r="C26" s="529" t="s">
        <v>309</v>
      </c>
      <c r="D26" s="530">
        <v>0</v>
      </c>
      <c r="E26" s="530">
        <v>0</v>
      </c>
      <c r="F26" s="500">
        <v>0</v>
      </c>
      <c r="G26" s="530">
        <v>0</v>
      </c>
      <c r="H26" s="530">
        <v>0</v>
      </c>
      <c r="I26" s="500">
        <v>0</v>
      </c>
      <c r="J26" s="67"/>
    </row>
    <row r="27" spans="1:10" s="68" customFormat="1">
      <c r="A27" s="67"/>
      <c r="B27" s="528"/>
      <c r="C27" s="529" t="s">
        <v>310</v>
      </c>
      <c r="D27" s="530">
        <v>618966</v>
      </c>
      <c r="E27" s="530">
        <v>41489</v>
      </c>
      <c r="F27" s="500">
        <v>660456</v>
      </c>
      <c r="G27" s="530">
        <v>117583</v>
      </c>
      <c r="H27" s="530">
        <v>177583</v>
      </c>
      <c r="I27" s="500">
        <v>482873</v>
      </c>
      <c r="J27" s="67"/>
    </row>
    <row r="28" spans="1:10" s="68" customFormat="1">
      <c r="A28" s="67"/>
      <c r="B28" s="528"/>
      <c r="C28" s="529" t="s">
        <v>311</v>
      </c>
      <c r="D28" s="530"/>
      <c r="E28" s="530"/>
      <c r="F28" s="500">
        <f t="shared" si="2"/>
        <v>0</v>
      </c>
      <c r="G28" s="530"/>
      <c r="H28" s="530"/>
      <c r="I28" s="500">
        <f t="shared" si="3"/>
        <v>0</v>
      </c>
      <c r="J28" s="67"/>
    </row>
    <row r="29" spans="1:10" s="68" customFormat="1">
      <c r="A29" s="67"/>
      <c r="B29" s="528"/>
      <c r="C29" s="529" t="s">
        <v>312</v>
      </c>
      <c r="D29" s="530"/>
      <c r="E29" s="530"/>
      <c r="F29" s="500">
        <f t="shared" si="2"/>
        <v>0</v>
      </c>
      <c r="G29" s="530"/>
      <c r="H29" s="530"/>
      <c r="I29" s="500">
        <f t="shared" si="3"/>
        <v>0</v>
      </c>
      <c r="J29" s="67"/>
    </row>
    <row r="30" spans="1:10" s="68" customFormat="1">
      <c r="A30" s="67"/>
      <c r="B30" s="528"/>
      <c r="C30" s="529"/>
      <c r="D30" s="530"/>
      <c r="E30" s="530"/>
      <c r="F30" s="530"/>
      <c r="G30" s="530"/>
      <c r="H30" s="530"/>
      <c r="I30" s="530"/>
      <c r="J30" s="67"/>
    </row>
    <row r="31" spans="1:10" s="70" customFormat="1" ht="15.75">
      <c r="A31" s="69"/>
      <c r="B31" s="784" t="s">
        <v>313</v>
      </c>
      <c r="C31" s="785"/>
      <c r="D31" s="531">
        <f>SUM(D32:D40)</f>
        <v>0</v>
      </c>
      <c r="E31" s="531">
        <f>SUM(E32:E40)</f>
        <v>0</v>
      </c>
      <c r="F31" s="531">
        <f>+D31+E31</f>
        <v>0</v>
      </c>
      <c r="G31" s="531">
        <f>SUM(G32:G40)</f>
        <v>0</v>
      </c>
      <c r="H31" s="531">
        <f>SUM(H32:H40)</f>
        <v>0</v>
      </c>
      <c r="I31" s="531">
        <f>+F31-G31</f>
        <v>0</v>
      </c>
      <c r="J31" s="69"/>
    </row>
    <row r="32" spans="1:10" s="68" customFormat="1" ht="30">
      <c r="A32" s="67"/>
      <c r="B32" s="528"/>
      <c r="C32" s="529" t="s">
        <v>314</v>
      </c>
      <c r="D32" s="530"/>
      <c r="E32" s="530"/>
      <c r="F32" s="530">
        <f t="shared" ref="F32:F40" si="4">+D32+E32</f>
        <v>0</v>
      </c>
      <c r="G32" s="530"/>
      <c r="H32" s="530"/>
      <c r="I32" s="530">
        <f t="shared" ref="I32:I40" si="5">+F32-G32</f>
        <v>0</v>
      </c>
      <c r="J32" s="67"/>
    </row>
    <row r="33" spans="1:10" s="68" customFormat="1">
      <c r="A33" s="67"/>
      <c r="B33" s="528"/>
      <c r="C33" s="529" t="s">
        <v>315</v>
      </c>
      <c r="D33" s="500"/>
      <c r="E33" s="500"/>
      <c r="F33" s="500"/>
      <c r="G33" s="500"/>
      <c r="H33" s="500"/>
      <c r="I33" s="500">
        <f>+F33-G33</f>
        <v>0</v>
      </c>
      <c r="J33" s="67"/>
    </row>
    <row r="34" spans="1:10" s="68" customFormat="1">
      <c r="A34" s="67"/>
      <c r="B34" s="528"/>
      <c r="C34" s="529" t="s">
        <v>316</v>
      </c>
      <c r="D34" s="530"/>
      <c r="E34" s="530"/>
      <c r="F34" s="530">
        <f t="shared" si="4"/>
        <v>0</v>
      </c>
      <c r="G34" s="530"/>
      <c r="H34" s="530"/>
      <c r="I34" s="530">
        <f t="shared" si="5"/>
        <v>0</v>
      </c>
      <c r="J34" s="67"/>
    </row>
    <row r="35" spans="1:10" s="68" customFormat="1">
      <c r="A35" s="67"/>
      <c r="B35" s="528"/>
      <c r="C35" s="529" t="s">
        <v>317</v>
      </c>
      <c r="D35" s="530"/>
      <c r="E35" s="530"/>
      <c r="F35" s="530">
        <f t="shared" si="4"/>
        <v>0</v>
      </c>
      <c r="G35" s="530"/>
      <c r="H35" s="530"/>
      <c r="I35" s="530">
        <f t="shared" si="5"/>
        <v>0</v>
      </c>
      <c r="J35" s="67"/>
    </row>
    <row r="36" spans="1:10" s="68" customFormat="1">
      <c r="A36" s="67"/>
      <c r="B36" s="528"/>
      <c r="C36" s="529" t="s">
        <v>318</v>
      </c>
      <c r="D36" s="530"/>
      <c r="E36" s="530"/>
      <c r="F36" s="530">
        <f t="shared" si="4"/>
        <v>0</v>
      </c>
      <c r="G36" s="530"/>
      <c r="H36" s="530"/>
      <c r="I36" s="530">
        <f t="shared" si="5"/>
        <v>0</v>
      </c>
      <c r="J36" s="67"/>
    </row>
    <row r="37" spans="1:10" s="68" customFormat="1">
      <c r="A37" s="67"/>
      <c r="B37" s="528"/>
      <c r="C37" s="529" t="s">
        <v>319</v>
      </c>
      <c r="D37" s="530"/>
      <c r="E37" s="530"/>
      <c r="F37" s="530">
        <f t="shared" si="4"/>
        <v>0</v>
      </c>
      <c r="G37" s="530"/>
      <c r="H37" s="530"/>
      <c r="I37" s="530">
        <f t="shared" si="5"/>
        <v>0</v>
      </c>
      <c r="J37" s="67"/>
    </row>
    <row r="38" spans="1:10" s="68" customFormat="1">
      <c r="A38" s="67"/>
      <c r="B38" s="528"/>
      <c r="C38" s="529" t="s">
        <v>320</v>
      </c>
      <c r="D38" s="530"/>
      <c r="E38" s="530"/>
      <c r="F38" s="530">
        <f t="shared" si="4"/>
        <v>0</v>
      </c>
      <c r="G38" s="530"/>
      <c r="H38" s="530"/>
      <c r="I38" s="530">
        <f t="shared" si="5"/>
        <v>0</v>
      </c>
      <c r="J38" s="67"/>
    </row>
    <row r="39" spans="1:10" s="68" customFormat="1">
      <c r="A39" s="67"/>
      <c r="B39" s="528"/>
      <c r="C39" s="529" t="s">
        <v>321</v>
      </c>
      <c r="D39" s="530"/>
      <c r="E39" s="530"/>
      <c r="F39" s="530">
        <f t="shared" si="4"/>
        <v>0</v>
      </c>
      <c r="G39" s="530"/>
      <c r="H39" s="530"/>
      <c r="I39" s="530">
        <f t="shared" si="5"/>
        <v>0</v>
      </c>
      <c r="J39" s="67"/>
    </row>
    <row r="40" spans="1:10" s="68" customFormat="1">
      <c r="A40" s="67"/>
      <c r="B40" s="528"/>
      <c r="C40" s="529" t="s">
        <v>322</v>
      </c>
      <c r="D40" s="534"/>
      <c r="E40" s="534"/>
      <c r="F40" s="534">
        <f t="shared" si="4"/>
        <v>0</v>
      </c>
      <c r="G40" s="534"/>
      <c r="H40" s="534"/>
      <c r="I40" s="534">
        <f t="shared" si="5"/>
        <v>0</v>
      </c>
      <c r="J40" s="67"/>
    </row>
    <row r="41" spans="1:10" s="68" customFormat="1">
      <c r="A41" s="67"/>
      <c r="B41" s="528"/>
      <c r="C41" s="529"/>
      <c r="D41" s="530"/>
      <c r="E41" s="530"/>
      <c r="F41" s="530"/>
      <c r="G41" s="530"/>
      <c r="H41" s="530"/>
      <c r="I41" s="530"/>
      <c r="J41" s="67"/>
    </row>
    <row r="42" spans="1:10" s="70" customFormat="1" ht="15.75">
      <c r="A42" s="69"/>
      <c r="B42" s="784" t="s">
        <v>323</v>
      </c>
      <c r="C42" s="785"/>
      <c r="D42" s="531">
        <f>SUM(D43:D46)</f>
        <v>0</v>
      </c>
      <c r="E42" s="531">
        <f>SUM(E43:E46)</f>
        <v>0</v>
      </c>
      <c r="F42" s="531">
        <f>+D42+E42</f>
        <v>0</v>
      </c>
      <c r="G42" s="531">
        <f t="shared" ref="G42:H42" si="6">SUM(G43:G46)</f>
        <v>0</v>
      </c>
      <c r="H42" s="531">
        <f t="shared" si="6"/>
        <v>0</v>
      </c>
      <c r="I42" s="531">
        <f>+F42-G42</f>
        <v>0</v>
      </c>
      <c r="J42" s="69"/>
    </row>
    <row r="43" spans="1:10" s="68" customFormat="1" ht="30">
      <c r="A43" s="67"/>
      <c r="B43" s="528"/>
      <c r="C43" s="529" t="s">
        <v>324</v>
      </c>
      <c r="D43" s="530"/>
      <c r="E43" s="530"/>
      <c r="F43" s="530">
        <f t="shared" ref="F43:F46" si="7">+D43+E43</f>
        <v>0</v>
      </c>
      <c r="G43" s="530"/>
      <c r="H43" s="530"/>
      <c r="I43" s="530">
        <f t="shared" ref="I43:I46" si="8">+F43-G43</f>
        <v>0</v>
      </c>
      <c r="J43" s="67"/>
    </row>
    <row r="44" spans="1:10" s="68" customFormat="1" ht="30">
      <c r="A44" s="67"/>
      <c r="B44" s="528"/>
      <c r="C44" s="529" t="s">
        <v>325</v>
      </c>
      <c r="D44" s="530"/>
      <c r="E44" s="530"/>
      <c r="F44" s="530">
        <f t="shared" si="7"/>
        <v>0</v>
      </c>
      <c r="G44" s="530"/>
      <c r="H44" s="530"/>
      <c r="I44" s="530">
        <f t="shared" si="8"/>
        <v>0</v>
      </c>
      <c r="J44" s="67"/>
    </row>
    <row r="45" spans="1:10" s="68" customFormat="1">
      <c r="A45" s="67"/>
      <c r="B45" s="528"/>
      <c r="C45" s="529" t="s">
        <v>326</v>
      </c>
      <c r="D45" s="530"/>
      <c r="E45" s="530"/>
      <c r="F45" s="530">
        <f t="shared" si="7"/>
        <v>0</v>
      </c>
      <c r="G45" s="530"/>
      <c r="H45" s="530"/>
      <c r="I45" s="530">
        <f t="shared" si="8"/>
        <v>0</v>
      </c>
      <c r="J45" s="67"/>
    </row>
    <row r="46" spans="1:10" s="68" customFormat="1">
      <c r="A46" s="67"/>
      <c r="B46" s="528"/>
      <c r="C46" s="529" t="s">
        <v>327</v>
      </c>
      <c r="D46" s="530"/>
      <c r="E46" s="530"/>
      <c r="F46" s="530">
        <f t="shared" si="7"/>
        <v>0</v>
      </c>
      <c r="G46" s="530"/>
      <c r="H46" s="530"/>
      <c r="I46" s="530">
        <f t="shared" si="8"/>
        <v>0</v>
      </c>
      <c r="J46" s="67"/>
    </row>
    <row r="47" spans="1:10" s="68" customFormat="1">
      <c r="A47" s="67"/>
      <c r="B47" s="532"/>
      <c r="C47" s="533"/>
      <c r="D47" s="534"/>
      <c r="E47" s="534"/>
      <c r="F47" s="534"/>
      <c r="G47" s="534"/>
      <c r="H47" s="534"/>
      <c r="I47" s="534"/>
      <c r="J47" s="67"/>
    </row>
    <row r="48" spans="1:10" s="70" customFormat="1" ht="24" customHeight="1">
      <c r="A48" s="69"/>
      <c r="B48" s="535"/>
      <c r="C48" s="536" t="s">
        <v>240</v>
      </c>
      <c r="D48" s="537">
        <f>SUM(D22+D12)</f>
        <v>1030999</v>
      </c>
      <c r="E48" s="537">
        <f>+E12+E22+E31+E42</f>
        <v>94590</v>
      </c>
      <c r="F48" s="537">
        <f>SUM(F22+F12)</f>
        <v>1124590</v>
      </c>
      <c r="G48" s="537">
        <f t="shared" ref="G48:I48" si="9">+G12+G22+G31+G42</f>
        <v>305449</v>
      </c>
      <c r="H48" s="537">
        <f t="shared" si="9"/>
        <v>305449</v>
      </c>
      <c r="I48" s="537">
        <f t="shared" si="9"/>
        <v>819140</v>
      </c>
      <c r="J48" s="525"/>
    </row>
    <row r="50" spans="3:9" ht="15.75">
      <c r="C50" s="252"/>
      <c r="D50" s="72"/>
      <c r="E50" s="72"/>
      <c r="F50" s="783"/>
      <c r="G50" s="783"/>
      <c r="H50" s="783"/>
      <c r="I50" s="72"/>
    </row>
    <row r="51" spans="3:9">
      <c r="C51" s="249" t="str">
        <f>+COG!C88</f>
        <v>DIRECTORA GENERAL</v>
      </c>
      <c r="F51" s="749" t="str">
        <f>+COG!F88</f>
        <v>COORDINACION ADMINISTRATIVA Y CUENTA PUBLICA</v>
      </c>
      <c r="G51" s="749"/>
      <c r="H51" s="749"/>
    </row>
    <row r="52" spans="3:9">
      <c r="C52" s="249" t="str">
        <f>+COG!C89</f>
        <v>C. JULIANA OROZCO DAGNINO</v>
      </c>
      <c r="F52" s="749" t="str">
        <f>+COG!F89</f>
        <v>IVONNE SARAHI FLORES DUARTE</v>
      </c>
      <c r="G52" s="749"/>
      <c r="H52" s="749"/>
    </row>
  </sheetData>
  <mergeCells count="15">
    <mergeCell ref="B8:C10"/>
    <mergeCell ref="D8:H8"/>
    <mergeCell ref="I8:I9"/>
    <mergeCell ref="B2:I2"/>
    <mergeCell ref="B3:I3"/>
    <mergeCell ref="B4:I4"/>
    <mergeCell ref="B5:I5"/>
    <mergeCell ref="B6:I6"/>
    <mergeCell ref="F51:H51"/>
    <mergeCell ref="F52:H52"/>
    <mergeCell ref="F50:H50"/>
    <mergeCell ref="B12:C12"/>
    <mergeCell ref="B22:C22"/>
    <mergeCell ref="B31:C31"/>
    <mergeCell ref="B42:C42"/>
  </mergeCells>
  <pageMargins left="0.7" right="0.7" top="0.75" bottom="0.75" header="0.3" footer="0.3"/>
  <pageSetup scale="58" orientation="landscape" r:id="rId1"/>
  <ignoredErrors>
    <ignoredError sqref="F23:F25 F31:F32 F42:F46 F34:F40 F28:F29" formula="1"/>
  </ignoredError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J39"/>
  <sheetViews>
    <sheetView workbookViewId="0">
      <selection activeCell="B21" sqref="B21:I21"/>
    </sheetView>
  </sheetViews>
  <sheetFormatPr baseColWidth="10" defaultColWidth="11.42578125" defaultRowHeight="14.25"/>
  <cols>
    <col min="1" max="1" width="3" style="83" customWidth="1"/>
    <col min="2" max="2" width="18.5703125" style="83" customWidth="1"/>
    <col min="3" max="3" width="19" style="83" customWidth="1"/>
    <col min="4" max="7" width="11.42578125" style="83"/>
    <col min="8" max="8" width="13.42578125" style="83" customWidth="1"/>
    <col min="9" max="9" width="10" style="83" customWidth="1"/>
    <col min="10" max="10" width="3" style="83" customWidth="1"/>
    <col min="11" max="16384" width="11.42578125" style="83"/>
  </cols>
  <sheetData>
    <row r="1" spans="1:10">
      <c r="A1" s="82"/>
      <c r="B1" s="82"/>
      <c r="C1" s="82"/>
      <c r="D1" s="82"/>
      <c r="E1" s="82"/>
      <c r="F1" s="82"/>
      <c r="G1" s="82"/>
      <c r="H1" s="82"/>
      <c r="I1" s="82"/>
      <c r="J1" s="82"/>
    </row>
    <row r="2" spans="1:10">
      <c r="A2" s="82"/>
      <c r="B2" s="787" t="s">
        <v>496</v>
      </c>
      <c r="C2" s="788"/>
      <c r="D2" s="788"/>
      <c r="E2" s="788"/>
      <c r="F2" s="788"/>
      <c r="G2" s="788"/>
      <c r="H2" s="788"/>
      <c r="I2" s="789"/>
      <c r="J2" s="82"/>
    </row>
    <row r="3" spans="1:10">
      <c r="A3" s="82"/>
      <c r="B3" s="790" t="str">
        <f>+EA!C5</f>
        <v>INSTITUTO MUNICIPAL DE CAPACITACION Y CERTIFICACION POR COMPETENCIAS DE PLAYAS DE ROSARITO B.C.</v>
      </c>
      <c r="C3" s="791"/>
      <c r="D3" s="791"/>
      <c r="E3" s="791"/>
      <c r="F3" s="791"/>
      <c r="G3" s="791"/>
      <c r="H3" s="791"/>
      <c r="I3" s="792"/>
      <c r="J3" s="82"/>
    </row>
    <row r="4" spans="1:10">
      <c r="A4" s="82"/>
      <c r="B4" s="790" t="s">
        <v>181</v>
      </c>
      <c r="C4" s="791"/>
      <c r="D4" s="791"/>
      <c r="E4" s="791"/>
      <c r="F4" s="791"/>
      <c r="G4" s="791"/>
      <c r="H4" s="791"/>
      <c r="I4" s="792"/>
      <c r="J4" s="82"/>
    </row>
    <row r="5" spans="1:10">
      <c r="A5" s="82"/>
      <c r="B5" s="793" t="s">
        <v>493</v>
      </c>
      <c r="C5" s="794"/>
      <c r="D5" s="794"/>
      <c r="E5" s="794"/>
      <c r="F5" s="794"/>
      <c r="G5" s="794"/>
      <c r="H5" s="794"/>
      <c r="I5" s="795"/>
      <c r="J5" s="82"/>
    </row>
    <row r="6" spans="1:10">
      <c r="A6" s="82"/>
      <c r="B6" s="82"/>
      <c r="C6" s="82"/>
      <c r="D6" s="82"/>
      <c r="E6" s="82"/>
      <c r="F6" s="82"/>
      <c r="G6" s="82"/>
      <c r="H6" s="82"/>
      <c r="I6" s="82"/>
      <c r="J6" s="82"/>
    </row>
    <row r="7" spans="1:10">
      <c r="A7" s="82"/>
      <c r="B7" s="796" t="s">
        <v>328</v>
      </c>
      <c r="C7" s="796"/>
      <c r="D7" s="796" t="s">
        <v>329</v>
      </c>
      <c r="E7" s="796"/>
      <c r="F7" s="796" t="s">
        <v>330</v>
      </c>
      <c r="G7" s="796"/>
      <c r="H7" s="796" t="s">
        <v>331</v>
      </c>
      <c r="I7" s="796"/>
      <c r="J7" s="82"/>
    </row>
    <row r="8" spans="1:10">
      <c r="A8" s="82"/>
      <c r="B8" s="796"/>
      <c r="C8" s="796"/>
      <c r="D8" s="796" t="s">
        <v>332</v>
      </c>
      <c r="E8" s="796"/>
      <c r="F8" s="796" t="s">
        <v>333</v>
      </c>
      <c r="G8" s="796"/>
      <c r="H8" s="796" t="s">
        <v>334</v>
      </c>
      <c r="I8" s="796"/>
      <c r="J8" s="82"/>
    </row>
    <row r="9" spans="1:10">
      <c r="A9" s="82"/>
      <c r="B9" s="790" t="s">
        <v>335</v>
      </c>
      <c r="C9" s="791"/>
      <c r="D9" s="791"/>
      <c r="E9" s="791"/>
      <c r="F9" s="791"/>
      <c r="G9" s="791"/>
      <c r="H9" s="791"/>
      <c r="I9" s="792"/>
      <c r="J9" s="82"/>
    </row>
    <row r="10" spans="1:10">
      <c r="A10" s="82"/>
      <c r="B10" s="797" t="s">
        <v>408</v>
      </c>
      <c r="C10" s="797"/>
      <c r="D10" s="797"/>
      <c r="E10" s="797"/>
      <c r="F10" s="797"/>
      <c r="G10" s="797"/>
      <c r="H10" s="799">
        <f>+D10-F10</f>
        <v>0</v>
      </c>
      <c r="I10" s="800"/>
      <c r="J10" s="82"/>
    </row>
    <row r="11" spans="1:10">
      <c r="A11" s="82"/>
      <c r="B11" s="797"/>
      <c r="C11" s="797"/>
      <c r="D11" s="798"/>
      <c r="E11" s="798"/>
      <c r="F11" s="798"/>
      <c r="G11" s="798"/>
      <c r="H11" s="799">
        <f t="shared" ref="H11:H19" si="0">+D11-F11</f>
        <v>0</v>
      </c>
      <c r="I11" s="800"/>
      <c r="J11" s="82"/>
    </row>
    <row r="12" spans="1:10">
      <c r="A12" s="82"/>
      <c r="B12" s="797"/>
      <c r="C12" s="797"/>
      <c r="D12" s="798"/>
      <c r="E12" s="798"/>
      <c r="F12" s="798"/>
      <c r="G12" s="798"/>
      <c r="H12" s="799">
        <f t="shared" si="0"/>
        <v>0</v>
      </c>
      <c r="I12" s="800"/>
      <c r="J12" s="82"/>
    </row>
    <row r="13" spans="1:10">
      <c r="A13" s="82"/>
      <c r="B13" s="797"/>
      <c r="C13" s="797"/>
      <c r="D13" s="798"/>
      <c r="E13" s="798"/>
      <c r="F13" s="798"/>
      <c r="G13" s="798"/>
      <c r="H13" s="799">
        <f t="shared" si="0"/>
        <v>0</v>
      </c>
      <c r="I13" s="800"/>
      <c r="J13" s="82"/>
    </row>
    <row r="14" spans="1:10">
      <c r="A14" s="82"/>
      <c r="B14" s="797"/>
      <c r="C14" s="797"/>
      <c r="D14" s="798"/>
      <c r="E14" s="798"/>
      <c r="F14" s="798"/>
      <c r="G14" s="798"/>
      <c r="H14" s="799">
        <f t="shared" si="0"/>
        <v>0</v>
      </c>
      <c r="I14" s="800"/>
      <c r="J14" s="82"/>
    </row>
    <row r="15" spans="1:10">
      <c r="A15" s="82"/>
      <c r="B15" s="797"/>
      <c r="C15" s="797"/>
      <c r="D15" s="798"/>
      <c r="E15" s="798"/>
      <c r="F15" s="798"/>
      <c r="G15" s="798"/>
      <c r="H15" s="799">
        <f t="shared" si="0"/>
        <v>0</v>
      </c>
      <c r="I15" s="800"/>
      <c r="J15" s="82"/>
    </row>
    <row r="16" spans="1:10">
      <c r="A16" s="82"/>
      <c r="B16" s="797"/>
      <c r="C16" s="797"/>
      <c r="D16" s="798"/>
      <c r="E16" s="798"/>
      <c r="F16" s="798"/>
      <c r="G16" s="798"/>
      <c r="H16" s="799">
        <f t="shared" si="0"/>
        <v>0</v>
      </c>
      <c r="I16" s="800"/>
      <c r="J16" s="82"/>
    </row>
    <row r="17" spans="1:10">
      <c r="A17" s="82"/>
      <c r="B17" s="797"/>
      <c r="C17" s="797"/>
      <c r="D17" s="798"/>
      <c r="E17" s="798"/>
      <c r="F17" s="798"/>
      <c r="G17" s="798"/>
      <c r="H17" s="799">
        <f t="shared" si="0"/>
        <v>0</v>
      </c>
      <c r="I17" s="800"/>
      <c r="J17" s="82"/>
    </row>
    <row r="18" spans="1:10">
      <c r="A18" s="82"/>
      <c r="B18" s="797"/>
      <c r="C18" s="797"/>
      <c r="D18" s="798"/>
      <c r="E18" s="798"/>
      <c r="F18" s="798"/>
      <c r="G18" s="798"/>
      <c r="H18" s="799">
        <f t="shared" si="0"/>
        <v>0</v>
      </c>
      <c r="I18" s="800"/>
      <c r="J18" s="82"/>
    </row>
    <row r="19" spans="1:10">
      <c r="A19" s="82"/>
      <c r="B19" s="797" t="s">
        <v>336</v>
      </c>
      <c r="C19" s="797"/>
      <c r="D19" s="798">
        <f>SUM(D10:E18)</f>
        <v>0</v>
      </c>
      <c r="E19" s="798"/>
      <c r="F19" s="798">
        <f>SUM(F10:G18)</f>
        <v>0</v>
      </c>
      <c r="G19" s="798"/>
      <c r="H19" s="799">
        <f t="shared" si="0"/>
        <v>0</v>
      </c>
      <c r="I19" s="800"/>
      <c r="J19" s="82"/>
    </row>
    <row r="20" spans="1:10">
      <c r="A20" s="82"/>
      <c r="B20" s="797"/>
      <c r="C20" s="797"/>
      <c r="D20" s="797"/>
      <c r="E20" s="797"/>
      <c r="F20" s="797"/>
      <c r="G20" s="797"/>
      <c r="H20" s="797"/>
      <c r="I20" s="797"/>
      <c r="J20" s="82"/>
    </row>
    <row r="21" spans="1:10">
      <c r="A21" s="82"/>
      <c r="B21" s="790" t="s">
        <v>337</v>
      </c>
      <c r="C21" s="791"/>
      <c r="D21" s="791"/>
      <c r="E21" s="791"/>
      <c r="F21" s="791"/>
      <c r="G21" s="791"/>
      <c r="H21" s="791"/>
      <c r="I21" s="792"/>
      <c r="J21" s="82"/>
    </row>
    <row r="22" spans="1:10">
      <c r="A22" s="82"/>
      <c r="B22" s="797" t="s">
        <v>408</v>
      </c>
      <c r="C22" s="797"/>
      <c r="D22" s="797"/>
      <c r="E22" s="797"/>
      <c r="F22" s="797"/>
      <c r="G22" s="797"/>
      <c r="H22" s="797"/>
      <c r="I22" s="797"/>
      <c r="J22" s="82"/>
    </row>
    <row r="23" spans="1:10">
      <c r="A23" s="82"/>
      <c r="B23" s="797"/>
      <c r="C23" s="797"/>
      <c r="D23" s="798"/>
      <c r="E23" s="798"/>
      <c r="F23" s="798"/>
      <c r="G23" s="798"/>
      <c r="H23" s="799">
        <f>+D23-F23</f>
        <v>0</v>
      </c>
      <c r="I23" s="800"/>
      <c r="J23" s="82"/>
    </row>
    <row r="24" spans="1:10">
      <c r="A24" s="82"/>
      <c r="B24" s="797"/>
      <c r="C24" s="797"/>
      <c r="D24" s="798"/>
      <c r="E24" s="798"/>
      <c r="F24" s="798"/>
      <c r="G24" s="798"/>
      <c r="H24" s="799">
        <f>+D24-F24</f>
        <v>0</v>
      </c>
      <c r="I24" s="800"/>
      <c r="J24" s="82"/>
    </row>
    <row r="25" spans="1:10">
      <c r="A25" s="82"/>
      <c r="B25" s="797"/>
      <c r="C25" s="797"/>
      <c r="D25" s="798"/>
      <c r="E25" s="798"/>
      <c r="F25" s="798"/>
      <c r="G25" s="798"/>
      <c r="H25" s="799">
        <f t="shared" ref="H25:H30" si="1">+D25-F25</f>
        <v>0</v>
      </c>
      <c r="I25" s="800"/>
      <c r="J25" s="82"/>
    </row>
    <row r="26" spans="1:10">
      <c r="A26" s="82"/>
      <c r="B26" s="797"/>
      <c r="C26" s="797"/>
      <c r="D26" s="798"/>
      <c r="E26" s="798"/>
      <c r="F26" s="798"/>
      <c r="G26" s="798"/>
      <c r="H26" s="799">
        <f t="shared" si="1"/>
        <v>0</v>
      </c>
      <c r="I26" s="800"/>
      <c r="J26" s="82"/>
    </row>
    <row r="27" spans="1:10">
      <c r="A27" s="82"/>
      <c r="B27" s="797"/>
      <c r="C27" s="797"/>
      <c r="D27" s="798"/>
      <c r="E27" s="798"/>
      <c r="F27" s="798"/>
      <c r="G27" s="798"/>
      <c r="H27" s="799">
        <f t="shared" si="1"/>
        <v>0</v>
      </c>
      <c r="I27" s="800"/>
      <c r="J27" s="82"/>
    </row>
    <row r="28" spans="1:10">
      <c r="A28" s="82"/>
      <c r="B28" s="797"/>
      <c r="C28" s="797"/>
      <c r="D28" s="798"/>
      <c r="E28" s="798"/>
      <c r="F28" s="798"/>
      <c r="G28" s="798"/>
      <c r="H28" s="799">
        <f t="shared" si="1"/>
        <v>0</v>
      </c>
      <c r="I28" s="800"/>
      <c r="J28" s="82"/>
    </row>
    <row r="29" spans="1:10">
      <c r="A29" s="82"/>
      <c r="B29" s="797"/>
      <c r="C29" s="797"/>
      <c r="D29" s="798"/>
      <c r="E29" s="798"/>
      <c r="F29" s="798"/>
      <c r="G29" s="798"/>
      <c r="H29" s="799">
        <f t="shared" si="1"/>
        <v>0</v>
      </c>
      <c r="I29" s="800"/>
      <c r="J29" s="82"/>
    </row>
    <row r="30" spans="1:10">
      <c r="A30" s="82"/>
      <c r="B30" s="797"/>
      <c r="C30" s="797"/>
      <c r="D30" s="798"/>
      <c r="E30" s="798"/>
      <c r="F30" s="798"/>
      <c r="G30" s="798"/>
      <c r="H30" s="799">
        <f t="shared" si="1"/>
        <v>0</v>
      </c>
      <c r="I30" s="800"/>
      <c r="J30" s="82"/>
    </row>
    <row r="31" spans="1:10">
      <c r="A31" s="82"/>
      <c r="B31" s="797" t="s">
        <v>338</v>
      </c>
      <c r="C31" s="797"/>
      <c r="D31" s="798">
        <f>SUM(D22:E30)</f>
        <v>0</v>
      </c>
      <c r="E31" s="798"/>
      <c r="F31" s="798">
        <f>SUM(F22:G30)</f>
        <v>0</v>
      </c>
      <c r="G31" s="798"/>
      <c r="H31" s="798">
        <f>+D31-F31</f>
        <v>0</v>
      </c>
      <c r="I31" s="798"/>
      <c r="J31" s="82"/>
    </row>
    <row r="32" spans="1:10">
      <c r="A32" s="82"/>
      <c r="B32" s="797"/>
      <c r="C32" s="797"/>
      <c r="D32" s="798"/>
      <c r="E32" s="798"/>
      <c r="F32" s="798"/>
      <c r="G32" s="798"/>
      <c r="H32" s="798"/>
      <c r="I32" s="798"/>
      <c r="J32" s="82"/>
    </row>
    <row r="33" spans="1:10">
      <c r="A33" s="82"/>
      <c r="B33" s="801" t="s">
        <v>138</v>
      </c>
      <c r="C33" s="802"/>
      <c r="D33" s="799">
        <f>+D19+D31</f>
        <v>0</v>
      </c>
      <c r="E33" s="800"/>
      <c r="F33" s="799">
        <f>+F19+F31</f>
        <v>0</v>
      </c>
      <c r="G33" s="800"/>
      <c r="H33" s="799">
        <f>+H19+H31</f>
        <v>0</v>
      </c>
      <c r="I33" s="800"/>
      <c r="J33" s="82"/>
    </row>
    <row r="34" spans="1:10">
      <c r="A34" s="82"/>
      <c r="B34" s="82"/>
      <c r="C34" s="82"/>
      <c r="D34" s="82"/>
      <c r="E34" s="82"/>
      <c r="F34" s="82"/>
      <c r="G34" s="82"/>
      <c r="H34" s="82"/>
      <c r="I34" s="82"/>
      <c r="J34" s="82"/>
    </row>
    <row r="37" spans="1:10">
      <c r="B37" s="786"/>
      <c r="C37" s="786"/>
      <c r="F37" s="786"/>
      <c r="G37" s="786"/>
      <c r="H37" s="786"/>
    </row>
    <row r="38" spans="1:10">
      <c r="B38" s="749" t="str">
        <f>+COG!C88</f>
        <v>DIRECTORA GENERAL</v>
      </c>
      <c r="C38" s="749"/>
      <c r="F38" s="749" t="str">
        <f>+CFG!F51</f>
        <v>COORDINACION ADMINISTRATIVA Y CUENTA PUBLICA</v>
      </c>
      <c r="G38" s="749"/>
      <c r="H38" s="749"/>
    </row>
    <row r="39" spans="1:10">
      <c r="B39" s="749" t="str">
        <f>+COG!C89</f>
        <v>C. JULIANA OROZCO DAGNINO</v>
      </c>
      <c r="C39" s="749"/>
      <c r="F39" s="749" t="str">
        <f>+CFG!F52</f>
        <v>IVONNE SARAHI FLORES DUARTE</v>
      </c>
      <c r="G39" s="749"/>
      <c r="H39" s="749"/>
    </row>
  </sheetData>
  <mergeCells count="112">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6:C16"/>
    <mergeCell ref="D16:E16"/>
    <mergeCell ref="F16:G16"/>
    <mergeCell ref="H16:I16"/>
    <mergeCell ref="B13:C13"/>
    <mergeCell ref="D13:E13"/>
    <mergeCell ref="F13:G13"/>
    <mergeCell ref="H13:I13"/>
    <mergeCell ref="B14:C14"/>
    <mergeCell ref="D14:E14"/>
    <mergeCell ref="F14:G14"/>
    <mergeCell ref="H14:I14"/>
    <mergeCell ref="F8:G8"/>
    <mergeCell ref="H8:I8"/>
    <mergeCell ref="B9:I9"/>
    <mergeCell ref="B10:C10"/>
    <mergeCell ref="D10:E10"/>
    <mergeCell ref="F10:G10"/>
    <mergeCell ref="H10:I10"/>
    <mergeCell ref="B15:C15"/>
    <mergeCell ref="D15:E15"/>
    <mergeCell ref="F15:G15"/>
    <mergeCell ref="H15:I15"/>
    <mergeCell ref="B38:C38"/>
    <mergeCell ref="B39:C39"/>
    <mergeCell ref="B37:C37"/>
    <mergeCell ref="F38:H38"/>
    <mergeCell ref="F39:H39"/>
    <mergeCell ref="F37:H37"/>
    <mergeCell ref="B2:I2"/>
    <mergeCell ref="B3:I3"/>
    <mergeCell ref="B4:I4"/>
    <mergeCell ref="B5:I5"/>
    <mergeCell ref="B7:C7"/>
    <mergeCell ref="D7:E7"/>
    <mergeCell ref="F7:G7"/>
    <mergeCell ref="H7:I7"/>
    <mergeCell ref="B11:C11"/>
    <mergeCell ref="D11:E11"/>
    <mergeCell ref="F11:G11"/>
    <mergeCell ref="H11:I11"/>
    <mergeCell ref="B12:C12"/>
    <mergeCell ref="D12:E12"/>
    <mergeCell ref="F12:G12"/>
    <mergeCell ref="H12:I12"/>
    <mergeCell ref="B8:C8"/>
    <mergeCell ref="D8:E8"/>
  </mergeCells>
  <pageMargins left="0.7" right="0.7" top="0.75" bottom="0.75" header="0.3" footer="0.3"/>
  <pageSetup orientation="landscape"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C41"/>
  <sheetViews>
    <sheetView workbookViewId="0">
      <selection activeCell="A20" sqref="A19:C20"/>
    </sheetView>
  </sheetViews>
  <sheetFormatPr baseColWidth="10" defaultColWidth="11.42578125" defaultRowHeight="11.25"/>
  <cols>
    <col min="1" max="1" width="46.42578125" style="45" customWidth="1"/>
    <col min="2" max="2" width="28.85546875" style="45" customWidth="1"/>
    <col min="3" max="3" width="24.42578125" style="45" customWidth="1"/>
    <col min="4" max="16384" width="11.42578125" style="45"/>
  </cols>
  <sheetData>
    <row r="1" spans="1:3">
      <c r="A1" s="787" t="s">
        <v>496</v>
      </c>
      <c r="B1" s="788"/>
      <c r="C1" s="789"/>
    </row>
    <row r="2" spans="1:3">
      <c r="A2" s="790" t="str">
        <f>+EA!C5</f>
        <v>INSTITUTO MUNICIPAL DE CAPACITACION Y CERTIFICACION POR COMPETENCIAS DE PLAYAS DE ROSARITO B.C.</v>
      </c>
      <c r="B2" s="791"/>
      <c r="C2" s="792"/>
    </row>
    <row r="3" spans="1:3">
      <c r="A3" s="790" t="s">
        <v>339</v>
      </c>
      <c r="B3" s="791"/>
      <c r="C3" s="792"/>
    </row>
    <row r="4" spans="1:3">
      <c r="A4" s="793" t="s">
        <v>493</v>
      </c>
      <c r="B4" s="794"/>
      <c r="C4" s="795"/>
    </row>
    <row r="5" spans="1:3">
      <c r="A5" s="644"/>
      <c r="B5" s="644"/>
      <c r="C5" s="644"/>
    </row>
    <row r="6" spans="1:3">
      <c r="A6" s="645" t="s">
        <v>328</v>
      </c>
      <c r="B6" s="645" t="s">
        <v>210</v>
      </c>
      <c r="C6" s="645" t="s">
        <v>237</v>
      </c>
    </row>
    <row r="7" spans="1:3">
      <c r="A7" s="803" t="s">
        <v>335</v>
      </c>
      <c r="B7" s="804"/>
      <c r="C7" s="805"/>
    </row>
    <row r="8" spans="1:3">
      <c r="A8" s="86"/>
      <c r="B8" s="86"/>
      <c r="C8" s="87"/>
    </row>
    <row r="9" spans="1:3">
      <c r="A9" s="86"/>
      <c r="B9" s="86"/>
      <c r="C9" s="87"/>
    </row>
    <row r="10" spans="1:3">
      <c r="A10" s="86"/>
      <c r="B10" s="86"/>
      <c r="C10" s="87"/>
    </row>
    <row r="11" spans="1:3">
      <c r="A11" s="86"/>
      <c r="B11" s="86"/>
      <c r="C11" s="87"/>
    </row>
    <row r="12" spans="1:3">
      <c r="A12" s="86"/>
      <c r="B12" s="86"/>
      <c r="C12" s="87"/>
    </row>
    <row r="13" spans="1:3">
      <c r="A13" s="86"/>
      <c r="B13" s="86"/>
      <c r="C13" s="87"/>
    </row>
    <row r="14" spans="1:3">
      <c r="A14" s="86"/>
      <c r="B14" s="86"/>
      <c r="C14" s="87"/>
    </row>
    <row r="15" spans="1:3">
      <c r="A15" s="86"/>
      <c r="B15" s="86"/>
      <c r="C15" s="87"/>
    </row>
    <row r="16" spans="1:3">
      <c r="A16" s="86"/>
      <c r="B16" s="86"/>
      <c r="C16" s="87"/>
    </row>
    <row r="17" spans="1:3">
      <c r="A17" s="86"/>
      <c r="B17" s="86"/>
      <c r="C17" s="87"/>
    </row>
    <row r="18" spans="1:3">
      <c r="A18" s="88" t="s">
        <v>340</v>
      </c>
      <c r="B18" s="86">
        <f>SUM(B8:B17)</f>
        <v>0</v>
      </c>
      <c r="C18" s="86">
        <f>SUM(C8:C17)</f>
        <v>0</v>
      </c>
    </row>
    <row r="19" spans="1:3">
      <c r="A19" s="646"/>
      <c r="B19" s="646"/>
      <c r="C19" s="647"/>
    </row>
    <row r="20" spans="1:3">
      <c r="A20" s="803" t="s">
        <v>337</v>
      </c>
      <c r="B20" s="804"/>
      <c r="C20" s="805"/>
    </row>
    <row r="21" spans="1:3">
      <c r="A21" s="86"/>
      <c r="B21" s="86"/>
      <c r="C21" s="87"/>
    </row>
    <row r="22" spans="1:3">
      <c r="A22" s="86"/>
      <c r="B22" s="86"/>
      <c r="C22" s="87"/>
    </row>
    <row r="23" spans="1:3">
      <c r="A23" s="86"/>
      <c r="B23" s="86"/>
      <c r="C23" s="87"/>
    </row>
    <row r="24" spans="1:3">
      <c r="A24" s="86"/>
      <c r="B24" s="86"/>
      <c r="C24" s="87"/>
    </row>
    <row r="25" spans="1:3">
      <c r="A25" s="86"/>
      <c r="B25" s="86"/>
      <c r="C25" s="87"/>
    </row>
    <row r="26" spans="1:3">
      <c r="A26" s="86"/>
      <c r="B26" s="86"/>
      <c r="C26" s="87"/>
    </row>
    <row r="27" spans="1:3">
      <c r="A27" s="86"/>
      <c r="B27" s="86"/>
      <c r="C27" s="87"/>
    </row>
    <row r="28" spans="1:3">
      <c r="A28" s="86"/>
      <c r="B28" s="86"/>
      <c r="C28" s="87"/>
    </row>
    <row r="29" spans="1:3">
      <c r="A29" s="86"/>
      <c r="B29" s="86"/>
      <c r="C29" s="87"/>
    </row>
    <row r="30" spans="1:3">
      <c r="A30" s="86"/>
      <c r="B30" s="86"/>
      <c r="C30" s="87"/>
    </row>
    <row r="31" spans="1:3">
      <c r="A31" s="86"/>
      <c r="B31" s="86"/>
      <c r="C31" s="87"/>
    </row>
    <row r="32" spans="1:3">
      <c r="A32" s="86"/>
      <c r="B32" s="86"/>
      <c r="C32" s="87"/>
    </row>
    <row r="33" spans="1:3">
      <c r="A33" s="88" t="s">
        <v>341</v>
      </c>
      <c r="B33" s="86">
        <f>SUM(B21:B32)</f>
        <v>0</v>
      </c>
      <c r="C33" s="86">
        <f>SUM(C21:C32)</f>
        <v>0</v>
      </c>
    </row>
    <row r="34" spans="1:3">
      <c r="A34" s="86"/>
      <c r="B34" s="86"/>
      <c r="C34" s="87"/>
    </row>
    <row r="35" spans="1:3">
      <c r="A35" s="88" t="s">
        <v>138</v>
      </c>
      <c r="B35" s="89">
        <f>+B18+B33</f>
        <v>0</v>
      </c>
      <c r="C35" s="89">
        <f>+C18+C33</f>
        <v>0</v>
      </c>
    </row>
    <row r="39" spans="1:3">
      <c r="A39" s="259"/>
      <c r="B39" s="749"/>
      <c r="C39" s="749"/>
    </row>
    <row r="40" spans="1:3">
      <c r="A40" s="249" t="str">
        <f>+COG!C88</f>
        <v>DIRECTORA GENERAL</v>
      </c>
      <c r="B40" s="749" t="str">
        <f>+COG!F88</f>
        <v>COORDINACION ADMINISTRATIVA Y CUENTA PUBLICA</v>
      </c>
      <c r="C40" s="749"/>
    </row>
    <row r="41" spans="1:3">
      <c r="A41" s="249" t="str">
        <f>+COG!C89</f>
        <v>C. JULIANA OROZCO DAGNINO</v>
      </c>
      <c r="B41" s="749" t="str">
        <f>+COG!F89</f>
        <v>IVONNE SARAHI FLORES DUARTE</v>
      </c>
      <c r="C41" s="749"/>
    </row>
  </sheetData>
  <mergeCells count="9">
    <mergeCell ref="B40:C40"/>
    <mergeCell ref="B41:C41"/>
    <mergeCell ref="B39:C39"/>
    <mergeCell ref="A20:C20"/>
    <mergeCell ref="A1:C1"/>
    <mergeCell ref="A2:C2"/>
    <mergeCell ref="A3:C3"/>
    <mergeCell ref="A4:C4"/>
    <mergeCell ref="A7:C7"/>
  </mergeCells>
  <pageMargins left="0.7" right="0.7" top="0.75" bottom="0.75" header="0.3" footer="0.3"/>
  <pageSetup orientation="landscape"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F41"/>
  <sheetViews>
    <sheetView topLeftCell="A25" zoomScale="140" zoomScaleNormal="140" workbookViewId="0">
      <selection activeCell="J29" sqref="J29"/>
    </sheetView>
  </sheetViews>
  <sheetFormatPr baseColWidth="10" defaultColWidth="11.42578125" defaultRowHeight="15"/>
  <cols>
    <col min="1" max="1" width="1.140625" customWidth="1"/>
    <col min="2" max="2" width="57" customWidth="1"/>
    <col min="6" max="6" width="4.28515625" style="52" customWidth="1"/>
  </cols>
  <sheetData>
    <row r="1" spans="1:5">
      <c r="A1" s="787" t="str">
        <f>+EA!C5</f>
        <v>INSTITUTO MUNICIPAL DE CAPACITACION Y CERTIFICACION POR COMPETENCIAS DE PLAYAS DE ROSARITO B.C.</v>
      </c>
      <c r="B1" s="788"/>
      <c r="C1" s="788"/>
      <c r="D1" s="788"/>
      <c r="E1" s="788"/>
    </row>
    <row r="2" spans="1:5">
      <c r="A2" s="790" t="s">
        <v>373</v>
      </c>
      <c r="B2" s="791"/>
      <c r="C2" s="791"/>
      <c r="D2" s="791"/>
      <c r="E2" s="791"/>
    </row>
    <row r="3" spans="1:5">
      <c r="A3" s="793" t="s">
        <v>493</v>
      </c>
      <c r="B3" s="794"/>
      <c r="C3" s="794"/>
      <c r="D3" s="794"/>
      <c r="E3" s="794"/>
    </row>
    <row r="4" spans="1:5" ht="6" customHeight="1">
      <c r="A4" s="44"/>
      <c r="B4" s="44"/>
      <c r="C4" s="44"/>
      <c r="D4" s="44"/>
      <c r="E4" s="44"/>
    </row>
    <row r="5" spans="1:5">
      <c r="A5" s="808" t="s">
        <v>76</v>
      </c>
      <c r="B5" s="808"/>
      <c r="C5" s="648" t="s">
        <v>207</v>
      </c>
      <c r="D5" s="648" t="s">
        <v>210</v>
      </c>
      <c r="E5" s="648" t="s">
        <v>374</v>
      </c>
    </row>
    <row r="6" spans="1:5" ht="5.25" customHeight="1" thickBot="1">
      <c r="A6" s="57"/>
      <c r="B6" s="58"/>
      <c r="C6" s="59"/>
      <c r="D6" s="59"/>
      <c r="E6" s="59"/>
    </row>
    <row r="7" spans="1:5" ht="15.75" thickBot="1">
      <c r="A7" s="79"/>
      <c r="B7" s="80" t="s">
        <v>375</v>
      </c>
      <c r="C7" s="244">
        <f>+C8+C9</f>
        <v>1030000</v>
      </c>
      <c r="D7" s="244">
        <f t="shared" ref="D7:E7" si="0">+D8+D9</f>
        <v>253524</v>
      </c>
      <c r="E7" s="244">
        <f t="shared" si="0"/>
        <v>253524</v>
      </c>
    </row>
    <row r="8" spans="1:5">
      <c r="A8" s="809" t="s">
        <v>398</v>
      </c>
      <c r="B8" s="810"/>
      <c r="C8" s="240">
        <v>0</v>
      </c>
      <c r="D8" s="240">
        <v>0</v>
      </c>
      <c r="E8" s="240">
        <v>0</v>
      </c>
    </row>
    <row r="9" spans="1:5">
      <c r="A9" s="811" t="s">
        <v>399</v>
      </c>
      <c r="B9" s="812"/>
      <c r="C9" s="245">
        <f>+EAI!E54</f>
        <v>1030000</v>
      </c>
      <c r="D9" s="245">
        <f>+EAI!H54</f>
        <v>253524</v>
      </c>
      <c r="E9" s="245">
        <f>+EAI!I54</f>
        <v>253524</v>
      </c>
    </row>
    <row r="10" spans="1:5" ht="6.75" customHeight="1" thickBot="1">
      <c r="A10" s="53"/>
      <c r="B10" s="54"/>
      <c r="C10" s="235"/>
      <c r="D10" s="235"/>
      <c r="E10" s="235"/>
    </row>
    <row r="11" spans="1:5" ht="15.75" thickBot="1">
      <c r="A11" s="81"/>
      <c r="B11" s="80" t="s">
        <v>376</v>
      </c>
      <c r="C11" s="244">
        <f>+C12+C13</f>
        <v>1030000</v>
      </c>
      <c r="D11" s="244">
        <f t="shared" ref="D11:E11" si="1">+D12+D13</f>
        <v>305449</v>
      </c>
      <c r="E11" s="244">
        <f t="shared" si="1"/>
        <v>305449</v>
      </c>
    </row>
    <row r="12" spans="1:5">
      <c r="A12" s="813" t="s">
        <v>400</v>
      </c>
      <c r="B12" s="814"/>
      <c r="C12" s="240"/>
      <c r="D12" s="240"/>
      <c r="E12" s="240"/>
    </row>
    <row r="13" spans="1:5">
      <c r="A13" s="811" t="s">
        <v>401</v>
      </c>
      <c r="B13" s="812"/>
      <c r="C13" s="245">
        <f>+CAdmon!D22</f>
        <v>1030000</v>
      </c>
      <c r="D13" s="245">
        <f>+CAdmon!G22</f>
        <v>305449</v>
      </c>
      <c r="E13" s="245">
        <f>+CAdmon!H22</f>
        <v>305449</v>
      </c>
    </row>
    <row r="14" spans="1:5" ht="5.25" customHeight="1" thickBot="1">
      <c r="A14" s="61"/>
      <c r="B14" s="60"/>
      <c r="C14" s="235"/>
      <c r="D14" s="235"/>
      <c r="E14" s="235"/>
    </row>
    <row r="15" spans="1:5" ht="15.75" thickBot="1">
      <c r="A15" s="79"/>
      <c r="B15" s="80" t="s">
        <v>377</v>
      </c>
      <c r="C15" s="244">
        <f>+C7-C11</f>
        <v>0</v>
      </c>
      <c r="D15" s="244">
        <f t="shared" ref="D15:E15" si="2">+D7-D11</f>
        <v>-51925</v>
      </c>
      <c r="E15" s="244">
        <f t="shared" si="2"/>
        <v>-51925</v>
      </c>
    </row>
    <row r="16" spans="1:5">
      <c r="A16" s="44"/>
      <c r="B16" s="44"/>
      <c r="C16" s="246"/>
      <c r="D16" s="246"/>
      <c r="E16" s="246"/>
    </row>
    <row r="17" spans="1:5">
      <c r="A17" s="808" t="s">
        <v>76</v>
      </c>
      <c r="B17" s="808"/>
      <c r="C17" s="649" t="s">
        <v>207</v>
      </c>
      <c r="D17" s="649" t="s">
        <v>210</v>
      </c>
      <c r="E17" s="649" t="s">
        <v>374</v>
      </c>
    </row>
    <row r="18" spans="1:5" ht="6.75" customHeight="1">
      <c r="A18" s="57"/>
      <c r="B18" s="58"/>
      <c r="C18" s="247"/>
      <c r="D18" s="247"/>
      <c r="E18" s="247"/>
    </row>
    <row r="19" spans="1:5">
      <c r="A19" s="806" t="s">
        <v>378</v>
      </c>
      <c r="B19" s="807"/>
      <c r="C19" s="245">
        <f>+C15</f>
        <v>0</v>
      </c>
      <c r="D19" s="245">
        <f t="shared" ref="D19:E19" si="3">+D15</f>
        <v>-51925</v>
      </c>
      <c r="E19" s="245">
        <f t="shared" si="3"/>
        <v>-51925</v>
      </c>
    </row>
    <row r="20" spans="1:5" ht="6" customHeight="1">
      <c r="A20" s="53"/>
      <c r="B20" s="54"/>
      <c r="C20" s="235"/>
      <c r="D20" s="235"/>
      <c r="E20" s="235"/>
    </row>
    <row r="21" spans="1:5">
      <c r="A21" s="806" t="s">
        <v>379</v>
      </c>
      <c r="B21" s="807"/>
      <c r="C21" s="245"/>
      <c r="D21" s="245"/>
      <c r="E21" s="245"/>
    </row>
    <row r="22" spans="1:5" ht="7.5" customHeight="1" thickBot="1">
      <c r="A22" s="61"/>
      <c r="B22" s="60"/>
      <c r="C22" s="235"/>
      <c r="D22" s="235"/>
      <c r="E22" s="235"/>
    </row>
    <row r="23" spans="1:5" ht="15.75" thickBot="1">
      <c r="A23" s="81"/>
      <c r="B23" s="80" t="s">
        <v>380</v>
      </c>
      <c r="C23" s="248">
        <f>+C19-C21</f>
        <v>0</v>
      </c>
      <c r="D23" s="248">
        <f t="shared" ref="D23:E23" si="4">+D19-D21</f>
        <v>-51925</v>
      </c>
      <c r="E23" s="248">
        <f t="shared" si="4"/>
        <v>-51925</v>
      </c>
    </row>
    <row r="24" spans="1:5">
      <c r="A24" s="44"/>
      <c r="B24" s="44"/>
      <c r="C24" s="44"/>
      <c r="D24" s="44"/>
      <c r="E24" s="44"/>
    </row>
    <row r="25" spans="1:5">
      <c r="A25" s="808" t="s">
        <v>76</v>
      </c>
      <c r="B25" s="808"/>
      <c r="C25" s="648" t="s">
        <v>207</v>
      </c>
      <c r="D25" s="648" t="s">
        <v>210</v>
      </c>
      <c r="E25" s="648" t="s">
        <v>374</v>
      </c>
    </row>
    <row r="26" spans="1:5" ht="5.25" customHeight="1">
      <c r="A26" s="57"/>
      <c r="B26" s="58"/>
      <c r="C26" s="59"/>
      <c r="D26" s="59"/>
      <c r="E26" s="59"/>
    </row>
    <row r="27" spans="1:5">
      <c r="A27" s="806" t="s">
        <v>381</v>
      </c>
      <c r="B27" s="807"/>
      <c r="C27" s="219">
        <f>+EAI!E51</f>
        <v>0</v>
      </c>
      <c r="D27" s="90">
        <f>+EAI!H51</f>
        <v>0</v>
      </c>
      <c r="E27" s="219">
        <f>+EAI!I51</f>
        <v>0</v>
      </c>
    </row>
    <row r="28" spans="1:5" ht="5.25" customHeight="1">
      <c r="A28" s="53"/>
      <c r="B28" s="54"/>
      <c r="C28" s="64"/>
      <c r="D28" s="64"/>
      <c r="E28" s="64"/>
    </row>
    <row r="29" spans="1:5">
      <c r="A29" s="806" t="s">
        <v>382</v>
      </c>
      <c r="B29" s="807"/>
      <c r="C29" s="90"/>
      <c r="D29" s="90"/>
      <c r="E29" s="90"/>
    </row>
    <row r="30" spans="1:5" ht="3.75" customHeight="1" thickBot="1">
      <c r="A30" s="62"/>
      <c r="B30" s="63"/>
      <c r="C30" s="78"/>
      <c r="D30" s="78"/>
      <c r="E30" s="78"/>
    </row>
    <row r="31" spans="1:5" ht="15.75" thickBot="1">
      <c r="A31" s="81"/>
      <c r="B31" s="80" t="s">
        <v>383</v>
      </c>
      <c r="C31" s="91">
        <f>+C27-C29</f>
        <v>0</v>
      </c>
      <c r="D31" s="91">
        <f t="shared" ref="D31:E31" si="5">+D27-D29</f>
        <v>0</v>
      </c>
      <c r="E31" s="91">
        <f t="shared" si="5"/>
        <v>0</v>
      </c>
    </row>
    <row r="32" spans="1:5" s="52" customFormat="1">
      <c r="A32" s="44"/>
      <c r="B32" s="44"/>
      <c r="C32" s="44"/>
      <c r="D32" s="44"/>
      <c r="E32" s="44"/>
    </row>
    <row r="33" spans="1:5" ht="23.25" customHeight="1">
      <c r="A33" s="44"/>
      <c r="B33" s="815" t="s">
        <v>384</v>
      </c>
      <c r="C33" s="815"/>
      <c r="D33" s="815"/>
      <c r="E33" s="815"/>
    </row>
    <row r="34" spans="1:5" ht="28.5" customHeight="1">
      <c r="A34" s="44"/>
      <c r="B34" s="815" t="s">
        <v>385</v>
      </c>
      <c r="C34" s="815"/>
      <c r="D34" s="815"/>
      <c r="E34" s="815"/>
    </row>
    <row r="35" spans="1:5">
      <c r="A35" s="44"/>
      <c r="B35" s="816" t="s">
        <v>386</v>
      </c>
      <c r="C35" s="816"/>
      <c r="D35" s="816"/>
      <c r="E35" s="816"/>
    </row>
    <row r="36" spans="1:5" s="52" customFormat="1"/>
    <row r="39" spans="1:5">
      <c r="B39" s="262" t="str">
        <f>+Int!A40</f>
        <v>DIRECTORA GENERAL</v>
      </c>
      <c r="C39" s="817" t="str">
        <f>+Int!B40</f>
        <v>COORDINACION ADMINISTRATIVA Y CUENTA PUBLICA</v>
      </c>
      <c r="D39" s="817"/>
      <c r="E39" s="817"/>
    </row>
    <row r="40" spans="1:5">
      <c r="B40" s="262" t="str">
        <f>+Int!A41</f>
        <v>C. JULIANA OROZCO DAGNINO</v>
      </c>
      <c r="C40" s="817" t="str">
        <f>+Int!B41</f>
        <v>IVONNE SARAHI FLORES DUARTE</v>
      </c>
      <c r="D40" s="817"/>
      <c r="E40" s="817"/>
    </row>
    <row r="41" spans="1:5">
      <c r="B41" s="263"/>
      <c r="C41" s="263"/>
      <c r="D41" s="263"/>
      <c r="E41" s="263"/>
    </row>
  </sheetData>
  <mergeCells count="19">
    <mergeCell ref="B33:E33"/>
    <mergeCell ref="B34:E34"/>
    <mergeCell ref="B35:E35"/>
    <mergeCell ref="C39:E39"/>
    <mergeCell ref="C40:E40"/>
    <mergeCell ref="A27:B27"/>
    <mergeCell ref="A29:B29"/>
    <mergeCell ref="A25:B25"/>
    <mergeCell ref="A1:E1"/>
    <mergeCell ref="A2:E2"/>
    <mergeCell ref="A3:E3"/>
    <mergeCell ref="A5:B5"/>
    <mergeCell ref="A8:B8"/>
    <mergeCell ref="A9:B9"/>
    <mergeCell ref="A12:B12"/>
    <mergeCell ref="A13:B13"/>
    <mergeCell ref="A17:B17"/>
    <mergeCell ref="A19:B19"/>
    <mergeCell ref="A21:B21"/>
  </mergeCells>
  <pageMargins left="0.7" right="0.7" top="0.75" bottom="0.75" header="0.3" footer="0.3"/>
  <pageSetup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L74"/>
  <sheetViews>
    <sheetView zoomScale="90" zoomScaleNormal="90" zoomScalePageLayoutView="80" workbookViewId="0">
      <selection activeCell="A47" sqref="A47:XFD47"/>
    </sheetView>
  </sheetViews>
  <sheetFormatPr baseColWidth="10" defaultColWidth="11.42578125" defaultRowHeight="12"/>
  <cols>
    <col min="1" max="1" width="4.85546875" style="128" customWidth="1"/>
    <col min="2" max="2" width="27.5703125" style="129" customWidth="1"/>
    <col min="3" max="3" width="37.85546875" style="128" customWidth="1"/>
    <col min="4" max="5" width="21" style="128" customWidth="1"/>
    <col min="6" max="6" width="11" style="130" customWidth="1"/>
    <col min="7" max="8" width="27.5703125" style="128" customWidth="1"/>
    <col min="9" max="10" width="21" style="128" customWidth="1"/>
    <col min="11" max="11" width="4.85546875" style="85" customWidth="1"/>
    <col min="12" max="12" width="1.7109375" style="127" customWidth="1"/>
    <col min="13" max="16384" width="11.42578125" style="128"/>
  </cols>
  <sheetData>
    <row r="1" spans="1:12" ht="6" customHeight="1">
      <c r="A1" s="97"/>
      <c r="B1" s="124"/>
      <c r="C1" s="97"/>
      <c r="D1" s="125"/>
      <c r="E1" s="125"/>
      <c r="F1" s="126"/>
      <c r="G1" s="125"/>
      <c r="H1" s="125"/>
      <c r="I1" s="125"/>
      <c r="J1" s="97"/>
      <c r="K1" s="97"/>
    </row>
    <row r="2" spans="1:12" ht="6" customHeight="1">
      <c r="K2" s="128"/>
      <c r="L2" s="129"/>
    </row>
    <row r="3" spans="1:12" ht="14.1" customHeight="1">
      <c r="B3" s="131"/>
      <c r="C3" s="669" t="s">
        <v>494</v>
      </c>
      <c r="D3" s="669"/>
      <c r="E3" s="669"/>
      <c r="F3" s="669"/>
      <c r="G3" s="669"/>
      <c r="H3" s="669"/>
      <c r="I3" s="669"/>
      <c r="J3" s="131"/>
      <c r="K3" s="131"/>
      <c r="L3" s="129"/>
    </row>
    <row r="4" spans="1:12" ht="14.1" customHeight="1">
      <c r="B4" s="131"/>
      <c r="C4" s="669" t="s">
        <v>0</v>
      </c>
      <c r="D4" s="669"/>
      <c r="E4" s="669"/>
      <c r="F4" s="669"/>
      <c r="G4" s="669"/>
      <c r="H4" s="669"/>
      <c r="I4" s="669"/>
      <c r="J4" s="131"/>
      <c r="K4" s="131"/>
    </row>
    <row r="5" spans="1:12" ht="14.1" customHeight="1">
      <c r="B5" s="131"/>
      <c r="C5" s="669" t="s">
        <v>493</v>
      </c>
      <c r="D5" s="669"/>
      <c r="E5" s="669"/>
      <c r="F5" s="669"/>
      <c r="G5" s="669"/>
      <c r="H5" s="669"/>
      <c r="I5" s="669"/>
      <c r="J5" s="131"/>
      <c r="K5" s="131"/>
    </row>
    <row r="6" spans="1:12" ht="14.1" customHeight="1">
      <c r="B6" s="132"/>
      <c r="C6" s="670" t="s">
        <v>1</v>
      </c>
      <c r="D6" s="670"/>
      <c r="E6" s="670"/>
      <c r="F6" s="670"/>
      <c r="G6" s="670"/>
      <c r="H6" s="670"/>
      <c r="I6" s="670"/>
      <c r="J6" s="132"/>
      <c r="K6" s="132"/>
    </row>
    <row r="7" spans="1:12" ht="20.100000000000001" customHeight="1">
      <c r="A7" s="133"/>
      <c r="B7" s="134"/>
      <c r="C7" s="658" t="str">
        <f>+EA!C5</f>
        <v>INSTITUTO MUNICIPAL DE CAPACITACION Y CERTIFICACION POR COMPETENCIAS DE PLAYAS DE ROSARITO B.C.</v>
      </c>
      <c r="D7" s="658"/>
      <c r="E7" s="658"/>
      <c r="F7" s="658"/>
      <c r="G7" s="658"/>
      <c r="H7" s="658"/>
      <c r="I7" s="658"/>
      <c r="J7" s="658"/>
    </row>
    <row r="8" spans="1:12" ht="3" customHeight="1">
      <c r="A8" s="132"/>
      <c r="B8" s="132"/>
      <c r="C8" s="132"/>
      <c r="D8" s="132"/>
      <c r="E8" s="132"/>
      <c r="F8" s="135"/>
      <c r="G8" s="132"/>
      <c r="H8" s="132"/>
      <c r="I8" s="132"/>
      <c r="J8" s="132"/>
      <c r="K8" s="128"/>
      <c r="L8" s="129"/>
    </row>
    <row r="9" spans="1:12" ht="3" customHeight="1">
      <c r="A9" s="132"/>
      <c r="B9" s="132"/>
      <c r="C9" s="132"/>
      <c r="D9" s="132"/>
      <c r="E9" s="132"/>
      <c r="F9" s="135"/>
      <c r="G9" s="132"/>
      <c r="H9" s="132"/>
      <c r="I9" s="132"/>
      <c r="J9" s="132"/>
    </row>
    <row r="10" spans="1:12" s="137" customFormat="1" ht="15" customHeight="1">
      <c r="A10" s="652"/>
      <c r="B10" s="654" t="s">
        <v>77</v>
      </c>
      <c r="C10" s="654"/>
      <c r="D10" s="608" t="s">
        <v>5</v>
      </c>
      <c r="E10" s="608"/>
      <c r="F10" s="656"/>
      <c r="G10" s="654" t="s">
        <v>77</v>
      </c>
      <c r="H10" s="654"/>
      <c r="I10" s="608" t="s">
        <v>5</v>
      </c>
      <c r="J10" s="608"/>
      <c r="K10" s="609"/>
      <c r="L10" s="136"/>
    </row>
    <row r="11" spans="1:12" s="137" customFormat="1" ht="15" customHeight="1">
      <c r="A11" s="653"/>
      <c r="B11" s="655"/>
      <c r="C11" s="655"/>
      <c r="D11" s="610">
        <v>2018</v>
      </c>
      <c r="E11" s="610">
        <v>2017</v>
      </c>
      <c r="F11" s="657"/>
      <c r="G11" s="655"/>
      <c r="H11" s="655"/>
      <c r="I11" s="610">
        <v>2018</v>
      </c>
      <c r="J11" s="610">
        <v>2017</v>
      </c>
      <c r="K11" s="611"/>
      <c r="L11" s="136"/>
    </row>
    <row r="12" spans="1:12" ht="3" customHeight="1">
      <c r="A12" s="138"/>
      <c r="B12" s="132"/>
      <c r="C12" s="132"/>
      <c r="D12" s="132"/>
      <c r="E12" s="132"/>
      <c r="F12" s="135"/>
      <c r="G12" s="132"/>
      <c r="H12" s="132"/>
      <c r="I12" s="132"/>
      <c r="J12" s="132"/>
      <c r="K12" s="139"/>
      <c r="L12" s="129"/>
    </row>
    <row r="13" spans="1:12" ht="3" customHeight="1">
      <c r="A13" s="138"/>
      <c r="B13" s="132"/>
      <c r="C13" s="132"/>
      <c r="D13" s="132"/>
      <c r="E13" s="132"/>
      <c r="F13" s="135"/>
      <c r="G13" s="132"/>
      <c r="H13" s="132"/>
      <c r="I13" s="132"/>
      <c r="J13" s="132"/>
      <c r="K13" s="139"/>
    </row>
    <row r="14" spans="1:12" ht="15.75">
      <c r="A14" s="140"/>
      <c r="B14" s="660" t="s">
        <v>6</v>
      </c>
      <c r="C14" s="660"/>
      <c r="D14" s="341"/>
      <c r="E14" s="316"/>
      <c r="F14" s="342"/>
      <c r="G14" s="660" t="s">
        <v>7</v>
      </c>
      <c r="H14" s="660"/>
      <c r="I14" s="343"/>
      <c r="J14" s="343"/>
      <c r="K14" s="139"/>
    </row>
    <row r="15" spans="1:12" ht="5.0999999999999996" customHeight="1">
      <c r="A15" s="140"/>
      <c r="B15" s="315"/>
      <c r="C15" s="343"/>
      <c r="D15" s="311"/>
      <c r="E15" s="311"/>
      <c r="F15" s="342"/>
      <c r="G15" s="315"/>
      <c r="H15" s="343"/>
      <c r="I15" s="313"/>
      <c r="J15" s="313"/>
      <c r="K15" s="139"/>
    </row>
    <row r="16" spans="1:12" ht="15.75">
      <c r="A16" s="140"/>
      <c r="B16" s="661" t="s">
        <v>8</v>
      </c>
      <c r="C16" s="661"/>
      <c r="D16" s="313"/>
      <c r="E16" s="311"/>
      <c r="F16" s="342"/>
      <c r="G16" s="661" t="s">
        <v>9</v>
      </c>
      <c r="H16" s="661"/>
      <c r="I16" s="313">
        <f>SUM(I18:I24)</f>
        <v>51280</v>
      </c>
      <c r="J16" s="311"/>
      <c r="K16" s="139"/>
    </row>
    <row r="17" spans="1:11" ht="5.0999999999999996" customHeight="1">
      <c r="A17" s="140"/>
      <c r="B17" s="326"/>
      <c r="C17" s="320"/>
      <c r="D17" s="311"/>
      <c r="E17" s="311"/>
      <c r="F17" s="342"/>
      <c r="G17" s="326"/>
      <c r="H17" s="320"/>
      <c r="I17" s="311">
        <v>52205</v>
      </c>
      <c r="J17" s="311"/>
      <c r="K17" s="139"/>
    </row>
    <row r="18" spans="1:11" ht="15">
      <c r="A18" s="140"/>
      <c r="B18" s="659" t="s">
        <v>10</v>
      </c>
      <c r="C18" s="659"/>
      <c r="D18" s="318">
        <v>122092</v>
      </c>
      <c r="E18" s="318"/>
      <c r="F18" s="344">
        <f>E18-D18</f>
        <v>-122092</v>
      </c>
      <c r="G18" s="659" t="s">
        <v>11</v>
      </c>
      <c r="H18" s="659"/>
      <c r="I18" s="318">
        <v>51280</v>
      </c>
      <c r="J18" s="318"/>
      <c r="K18" s="139"/>
    </row>
    <row r="19" spans="1:11" ht="15">
      <c r="A19" s="140"/>
      <c r="B19" s="659" t="s">
        <v>12</v>
      </c>
      <c r="C19" s="659"/>
      <c r="D19" s="318"/>
      <c r="E19" s="318"/>
      <c r="F19" s="342"/>
      <c r="G19" s="659" t="s">
        <v>13</v>
      </c>
      <c r="H19" s="659"/>
      <c r="I19" s="318">
        <v>0</v>
      </c>
      <c r="J19" s="318">
        <v>0</v>
      </c>
      <c r="K19" s="139"/>
    </row>
    <row r="20" spans="1:11" ht="15">
      <c r="A20" s="140"/>
      <c r="B20" s="659" t="s">
        <v>14</v>
      </c>
      <c r="C20" s="659"/>
      <c r="D20" s="318">
        <v>0</v>
      </c>
      <c r="E20" s="318">
        <v>0</v>
      </c>
      <c r="F20" s="342"/>
      <c r="G20" s="659" t="s">
        <v>15</v>
      </c>
      <c r="H20" s="659"/>
      <c r="I20" s="318">
        <v>0</v>
      </c>
      <c r="J20" s="318">
        <v>0</v>
      </c>
      <c r="K20" s="139"/>
    </row>
    <row r="21" spans="1:11" ht="15">
      <c r="A21" s="140"/>
      <c r="B21" s="659" t="s">
        <v>16</v>
      </c>
      <c r="C21" s="659"/>
      <c r="D21" s="318">
        <v>0</v>
      </c>
      <c r="E21" s="318">
        <v>0</v>
      </c>
      <c r="F21" s="342"/>
      <c r="G21" s="659" t="s">
        <v>17</v>
      </c>
      <c r="H21" s="659"/>
      <c r="I21" s="318">
        <v>0</v>
      </c>
      <c r="J21" s="318">
        <v>0</v>
      </c>
      <c r="K21" s="139"/>
    </row>
    <row r="22" spans="1:11" ht="15">
      <c r="A22" s="140"/>
      <c r="B22" s="659" t="s">
        <v>18</v>
      </c>
      <c r="C22" s="659"/>
      <c r="D22" s="318">
        <v>0</v>
      </c>
      <c r="E22" s="318">
        <v>0</v>
      </c>
      <c r="F22" s="342"/>
      <c r="G22" s="659" t="s">
        <v>19</v>
      </c>
      <c r="H22" s="659"/>
      <c r="I22" s="318">
        <v>0</v>
      </c>
      <c r="J22" s="318">
        <v>0</v>
      </c>
      <c r="K22" s="139"/>
    </row>
    <row r="23" spans="1:11" ht="25.5" customHeight="1">
      <c r="A23" s="140"/>
      <c r="B23" s="659" t="s">
        <v>20</v>
      </c>
      <c r="C23" s="659"/>
      <c r="D23" s="318"/>
      <c r="E23" s="318"/>
      <c r="F23" s="342"/>
      <c r="G23" s="662" t="s">
        <v>21</v>
      </c>
      <c r="H23" s="662"/>
      <c r="I23" s="318"/>
      <c r="J23" s="318"/>
      <c r="K23" s="139"/>
    </row>
    <row r="24" spans="1:11" ht="15">
      <c r="A24" s="140"/>
      <c r="B24" s="659" t="s">
        <v>22</v>
      </c>
      <c r="C24" s="659"/>
      <c r="D24" s="318"/>
      <c r="E24" s="318"/>
      <c r="F24" s="342"/>
      <c r="G24" s="659" t="s">
        <v>23</v>
      </c>
      <c r="H24" s="659"/>
      <c r="I24" s="318">
        <v>0</v>
      </c>
      <c r="J24" s="318">
        <v>0</v>
      </c>
      <c r="K24" s="139"/>
    </row>
    <row r="25" spans="1:11" ht="15">
      <c r="A25" s="140"/>
      <c r="B25" s="345"/>
      <c r="C25" s="346"/>
      <c r="D25" s="347"/>
      <c r="E25" s="347"/>
      <c r="F25" s="342"/>
      <c r="G25" s="659" t="s">
        <v>24</v>
      </c>
      <c r="H25" s="659"/>
      <c r="I25" s="318"/>
      <c r="J25" s="318"/>
      <c r="K25" s="139"/>
    </row>
    <row r="26" spans="1:11" ht="15.75">
      <c r="A26" s="145"/>
      <c r="B26" s="661" t="s">
        <v>25</v>
      </c>
      <c r="C26" s="661"/>
      <c r="D26" s="348">
        <f>SUM(D18:D25)</f>
        <v>122092</v>
      </c>
      <c r="E26" s="348">
        <f>SUM(E18:E24)</f>
        <v>0</v>
      </c>
      <c r="F26" s="349"/>
      <c r="G26" s="315"/>
      <c r="H26" s="343"/>
      <c r="I26" s="323"/>
      <c r="J26" s="323"/>
      <c r="K26" s="139"/>
    </row>
    <row r="27" spans="1:11" ht="15.75">
      <c r="A27" s="145"/>
      <c r="B27" s="315"/>
      <c r="C27" s="350"/>
      <c r="D27" s="323"/>
      <c r="E27" s="323"/>
      <c r="F27" s="349"/>
      <c r="G27" s="661" t="s">
        <v>26</v>
      </c>
      <c r="H27" s="661"/>
      <c r="I27" s="348">
        <f>SUM(I18:I25)</f>
        <v>51280</v>
      </c>
      <c r="J27" s="348">
        <f>SUM(J18:J25)</f>
        <v>0</v>
      </c>
      <c r="K27" s="139"/>
    </row>
    <row r="28" spans="1:11" ht="15">
      <c r="A28" s="140"/>
      <c r="B28" s="345"/>
      <c r="C28" s="345"/>
      <c r="D28" s="347"/>
      <c r="E28" s="347"/>
      <c r="F28" s="342"/>
      <c r="G28" s="351"/>
      <c r="H28" s="346"/>
      <c r="I28" s="347"/>
      <c r="J28" s="347"/>
      <c r="K28" s="139"/>
    </row>
    <row r="29" spans="1:11" ht="15.75">
      <c r="A29" s="140"/>
      <c r="B29" s="661" t="s">
        <v>27</v>
      </c>
      <c r="C29" s="661"/>
      <c r="D29" s="313">
        <v>78882</v>
      </c>
      <c r="E29" s="311"/>
      <c r="F29" s="342"/>
      <c r="G29" s="661" t="s">
        <v>28</v>
      </c>
      <c r="H29" s="661"/>
      <c r="I29" s="311"/>
      <c r="J29" s="311"/>
      <c r="K29" s="139"/>
    </row>
    <row r="30" spans="1:11" ht="15">
      <c r="A30" s="140"/>
      <c r="B30" s="345"/>
      <c r="C30" s="345"/>
      <c r="D30" s="347"/>
      <c r="E30" s="347"/>
      <c r="F30" s="342"/>
      <c r="G30" s="345"/>
      <c r="H30" s="346"/>
      <c r="I30" s="347"/>
      <c r="J30" s="347"/>
      <c r="K30" s="139"/>
    </row>
    <row r="31" spans="1:11" ht="15">
      <c r="A31" s="140"/>
      <c r="B31" s="659" t="s">
        <v>29</v>
      </c>
      <c r="C31" s="659"/>
      <c r="D31" s="318">
        <v>0</v>
      </c>
      <c r="E31" s="318">
        <v>0</v>
      </c>
      <c r="F31" s="342"/>
      <c r="G31" s="659" t="s">
        <v>30</v>
      </c>
      <c r="H31" s="659"/>
      <c r="I31" s="318">
        <v>0</v>
      </c>
      <c r="J31" s="318">
        <v>0</v>
      </c>
      <c r="K31" s="139"/>
    </row>
    <row r="32" spans="1:11" ht="15">
      <c r="A32" s="140"/>
      <c r="B32" s="659" t="s">
        <v>31</v>
      </c>
      <c r="C32" s="659"/>
      <c r="D32" s="318">
        <v>0</v>
      </c>
      <c r="E32" s="318">
        <v>0</v>
      </c>
      <c r="F32" s="342"/>
      <c r="G32" s="659" t="s">
        <v>32</v>
      </c>
      <c r="H32" s="659"/>
      <c r="I32" s="318">
        <v>0</v>
      </c>
      <c r="J32" s="318">
        <v>0</v>
      </c>
      <c r="K32" s="139"/>
    </row>
    <row r="33" spans="1:11" ht="15">
      <c r="A33" s="140"/>
      <c r="B33" s="659" t="s">
        <v>33</v>
      </c>
      <c r="C33" s="659"/>
      <c r="D33" s="318">
        <v>0</v>
      </c>
      <c r="E33" s="318">
        <v>0</v>
      </c>
      <c r="F33" s="342"/>
      <c r="G33" s="659" t="s">
        <v>34</v>
      </c>
      <c r="H33" s="659"/>
      <c r="I33" s="318">
        <v>0</v>
      </c>
      <c r="J33" s="318">
        <v>0</v>
      </c>
      <c r="K33" s="139"/>
    </row>
    <row r="34" spans="1:11" ht="15">
      <c r="A34" s="140"/>
      <c r="B34" s="659" t="s">
        <v>35</v>
      </c>
      <c r="C34" s="659"/>
      <c r="D34" s="318">
        <v>78882</v>
      </c>
      <c r="E34" s="318"/>
      <c r="F34" s="342"/>
      <c r="G34" s="659" t="s">
        <v>36</v>
      </c>
      <c r="H34" s="659"/>
      <c r="I34" s="318">
        <v>0</v>
      </c>
      <c r="J34" s="318">
        <v>0</v>
      </c>
      <c r="K34" s="139"/>
    </row>
    <row r="35" spans="1:11" ht="26.25" customHeight="1">
      <c r="A35" s="140"/>
      <c r="B35" s="659" t="s">
        <v>37</v>
      </c>
      <c r="C35" s="659"/>
      <c r="D35" s="318">
        <v>0</v>
      </c>
      <c r="E35" s="318">
        <v>0</v>
      </c>
      <c r="F35" s="342"/>
      <c r="G35" s="662" t="s">
        <v>38</v>
      </c>
      <c r="H35" s="662"/>
      <c r="I35" s="318">
        <v>0</v>
      </c>
      <c r="J35" s="318">
        <v>0</v>
      </c>
      <c r="K35" s="139"/>
    </row>
    <row r="36" spans="1:11" ht="15">
      <c r="A36" s="140"/>
      <c r="B36" s="659" t="s">
        <v>39</v>
      </c>
      <c r="C36" s="659"/>
      <c r="D36" s="318"/>
      <c r="E36" s="318"/>
      <c r="F36" s="344">
        <f>E36-D36</f>
        <v>0</v>
      </c>
      <c r="G36" s="659" t="s">
        <v>40</v>
      </c>
      <c r="H36" s="659"/>
      <c r="I36" s="318">
        <v>0</v>
      </c>
      <c r="J36" s="318">
        <v>0</v>
      </c>
      <c r="K36" s="139"/>
    </row>
    <row r="37" spans="1:11" ht="15">
      <c r="A37" s="140"/>
      <c r="B37" s="659" t="s">
        <v>41</v>
      </c>
      <c r="C37" s="659"/>
      <c r="D37" s="318">
        <v>0</v>
      </c>
      <c r="E37" s="318">
        <v>0</v>
      </c>
      <c r="F37" s="342"/>
      <c r="G37" s="345"/>
      <c r="H37" s="346"/>
      <c r="I37" s="347"/>
      <c r="J37" s="347"/>
      <c r="K37" s="139"/>
    </row>
    <row r="38" spans="1:11" ht="15.75">
      <c r="A38" s="140"/>
      <c r="B38" s="659" t="s">
        <v>42</v>
      </c>
      <c r="C38" s="659"/>
      <c r="D38" s="318">
        <v>0</v>
      </c>
      <c r="E38" s="318">
        <v>0</v>
      </c>
      <c r="F38" s="342"/>
      <c r="G38" s="661" t="s">
        <v>43</v>
      </c>
      <c r="H38" s="661"/>
      <c r="I38" s="348">
        <f>SUM(I31:I36)</f>
        <v>0</v>
      </c>
      <c r="J38" s="348">
        <f>SUM(J31:J36)</f>
        <v>0</v>
      </c>
      <c r="K38" s="139"/>
    </row>
    <row r="39" spans="1:11" ht="15.75">
      <c r="A39" s="140"/>
      <c r="B39" s="659" t="s">
        <v>44</v>
      </c>
      <c r="C39" s="659"/>
      <c r="D39" s="318">
        <v>0</v>
      </c>
      <c r="E39" s="318">
        <v>0</v>
      </c>
      <c r="F39" s="342"/>
      <c r="G39" s="315"/>
      <c r="H39" s="350"/>
      <c r="I39" s="323"/>
      <c r="J39" s="323"/>
      <c r="K39" s="139"/>
    </row>
    <row r="40" spans="1:11" ht="15.75">
      <c r="A40" s="140"/>
      <c r="B40" s="345"/>
      <c r="C40" s="346"/>
      <c r="D40" s="347"/>
      <c r="E40" s="347"/>
      <c r="F40" s="342"/>
      <c r="G40" s="661" t="s">
        <v>191</v>
      </c>
      <c r="H40" s="661"/>
      <c r="I40" s="348">
        <f>I27+I38</f>
        <v>51280</v>
      </c>
      <c r="J40" s="348">
        <f>J27+J38</f>
        <v>0</v>
      </c>
      <c r="K40" s="139"/>
    </row>
    <row r="41" spans="1:11" ht="15.75">
      <c r="A41" s="145"/>
      <c r="B41" s="661" t="s">
        <v>46</v>
      </c>
      <c r="C41" s="661"/>
      <c r="D41" s="348">
        <f>SUM(D31:D39)</f>
        <v>78882</v>
      </c>
      <c r="E41" s="348">
        <f>SUM(E31:E39)</f>
        <v>0</v>
      </c>
      <c r="F41" s="349"/>
      <c r="G41" s="315"/>
      <c r="H41" s="352"/>
      <c r="I41" s="323"/>
      <c r="J41" s="323"/>
      <c r="K41" s="139"/>
    </row>
    <row r="42" spans="1:11" ht="15.75">
      <c r="A42" s="140"/>
      <c r="B42" s="345"/>
      <c r="C42" s="315"/>
      <c r="D42" s="347"/>
      <c r="E42" s="347"/>
      <c r="F42" s="342"/>
      <c r="G42" s="660" t="s">
        <v>47</v>
      </c>
      <c r="H42" s="660"/>
      <c r="I42" s="347">
        <v>149694</v>
      </c>
      <c r="J42" s="347"/>
      <c r="K42" s="139"/>
    </row>
    <row r="43" spans="1:11" ht="15.75">
      <c r="A43" s="140"/>
      <c r="B43" s="661" t="s">
        <v>192</v>
      </c>
      <c r="C43" s="661"/>
      <c r="D43" s="348">
        <f>D26+D41</f>
        <v>200974</v>
      </c>
      <c r="E43" s="348">
        <f>E26+E41</f>
        <v>0</v>
      </c>
      <c r="F43" s="342"/>
      <c r="G43" s="315"/>
      <c r="H43" s="352"/>
      <c r="I43" s="347"/>
      <c r="J43" s="347"/>
      <c r="K43" s="139"/>
    </row>
    <row r="44" spans="1:11" ht="15.75">
      <c r="A44" s="140"/>
      <c r="B44" s="345"/>
      <c r="C44" s="345"/>
      <c r="D44" s="347"/>
      <c r="E44" s="347"/>
      <c r="F44" s="342"/>
      <c r="G44" s="661" t="s">
        <v>49</v>
      </c>
      <c r="H44" s="661"/>
      <c r="I44" s="348">
        <f>SUM(I46:I48)</f>
        <v>0</v>
      </c>
      <c r="J44" s="348">
        <f>SUM(J46:J48)</f>
        <v>0</v>
      </c>
      <c r="K44" s="139"/>
    </row>
    <row r="45" spans="1:11" ht="15">
      <c r="A45" s="140"/>
      <c r="B45" s="345"/>
      <c r="C45" s="345"/>
      <c r="D45" s="347"/>
      <c r="E45" s="347"/>
      <c r="F45" s="342"/>
      <c r="G45" s="345"/>
      <c r="H45" s="316"/>
      <c r="I45" s="347"/>
      <c r="J45" s="347"/>
      <c r="K45" s="139"/>
    </row>
    <row r="46" spans="1:11" ht="15">
      <c r="A46" s="140"/>
      <c r="B46" s="345"/>
      <c r="C46" s="345"/>
      <c r="D46" s="347"/>
      <c r="E46" s="347"/>
      <c r="F46" s="342"/>
      <c r="G46" s="659" t="s">
        <v>50</v>
      </c>
      <c r="H46" s="659"/>
      <c r="I46" s="318"/>
      <c r="J46" s="318"/>
      <c r="K46" s="139"/>
    </row>
    <row r="47" spans="1:11" ht="15">
      <c r="A47" s="140"/>
      <c r="B47" s="345"/>
      <c r="C47" s="663"/>
      <c r="D47" s="663"/>
      <c r="E47" s="347"/>
      <c r="F47" s="342"/>
      <c r="G47" s="659" t="s">
        <v>51</v>
      </c>
      <c r="H47" s="659"/>
      <c r="I47" s="318">
        <v>0</v>
      </c>
      <c r="J47" s="318">
        <v>0</v>
      </c>
      <c r="K47" s="139"/>
    </row>
    <row r="48" spans="1:11" ht="15">
      <c r="A48" s="140"/>
      <c r="B48" s="345"/>
      <c r="C48" s="663"/>
      <c r="D48" s="663"/>
      <c r="E48" s="347"/>
      <c r="F48" s="342"/>
      <c r="G48" s="659" t="s">
        <v>52</v>
      </c>
      <c r="H48" s="659"/>
      <c r="I48" s="318">
        <v>0</v>
      </c>
      <c r="J48" s="318">
        <v>0</v>
      </c>
      <c r="K48" s="139"/>
    </row>
    <row r="49" spans="1:11" ht="15">
      <c r="A49" s="140"/>
      <c r="B49" s="345"/>
      <c r="C49" s="663"/>
      <c r="D49" s="663"/>
      <c r="E49" s="347"/>
      <c r="F49" s="342"/>
      <c r="G49" s="345"/>
      <c r="H49" s="316"/>
      <c r="I49" s="347"/>
      <c r="J49" s="347"/>
      <c r="K49" s="139"/>
    </row>
    <row r="50" spans="1:11" ht="15.75">
      <c r="A50" s="140"/>
      <c r="B50" s="345"/>
      <c r="C50" s="663"/>
      <c r="D50" s="663"/>
      <c r="E50" s="347"/>
      <c r="F50" s="342"/>
      <c r="G50" s="661" t="s">
        <v>53</v>
      </c>
      <c r="H50" s="661"/>
      <c r="I50" s="348"/>
      <c r="J50" s="348"/>
      <c r="K50" s="139"/>
    </row>
    <row r="51" spans="1:11" ht="15.75">
      <c r="A51" s="140"/>
      <c r="B51" s="345"/>
      <c r="C51" s="663"/>
      <c r="D51" s="663"/>
      <c r="E51" s="347"/>
      <c r="F51" s="342"/>
      <c r="G51" s="315"/>
      <c r="H51" s="316"/>
      <c r="I51" s="353"/>
      <c r="J51" s="353"/>
      <c r="K51" s="139"/>
    </row>
    <row r="52" spans="1:11" ht="15">
      <c r="A52" s="140"/>
      <c r="B52" s="345"/>
      <c r="C52" s="663"/>
      <c r="D52" s="663"/>
      <c r="E52" s="347"/>
      <c r="F52" s="342"/>
      <c r="G52" s="659" t="s">
        <v>54</v>
      </c>
      <c r="H52" s="659"/>
      <c r="I52" s="318">
        <v>-16888</v>
      </c>
      <c r="J52" s="318">
        <f>+EA!J52</f>
        <v>0</v>
      </c>
      <c r="K52" s="139"/>
    </row>
    <row r="53" spans="1:11" ht="15">
      <c r="A53" s="140"/>
      <c r="B53" s="345"/>
      <c r="C53" s="663"/>
      <c r="D53" s="663"/>
      <c r="E53" s="347"/>
      <c r="F53" s="342"/>
      <c r="G53" s="659" t="s">
        <v>55</v>
      </c>
      <c r="H53" s="659"/>
      <c r="I53" s="318"/>
      <c r="J53" s="318"/>
      <c r="K53" s="139"/>
    </row>
    <row r="54" spans="1:11" ht="15">
      <c r="A54" s="140"/>
      <c r="B54" s="345"/>
      <c r="C54" s="663"/>
      <c r="D54" s="663"/>
      <c r="E54" s="347"/>
      <c r="F54" s="342"/>
      <c r="G54" s="659" t="s">
        <v>56</v>
      </c>
      <c r="H54" s="659"/>
      <c r="I54" s="318">
        <v>0</v>
      </c>
      <c r="J54" s="318">
        <v>0</v>
      </c>
      <c r="K54" s="139"/>
    </row>
    <row r="55" spans="1:11" ht="15">
      <c r="A55" s="140"/>
      <c r="B55" s="345"/>
      <c r="C55" s="345"/>
      <c r="D55" s="347"/>
      <c r="E55" s="347"/>
      <c r="F55" s="342"/>
      <c r="G55" s="659" t="s">
        <v>57</v>
      </c>
      <c r="H55" s="659"/>
      <c r="I55" s="318">
        <v>0</v>
      </c>
      <c r="J55" s="318">
        <v>0</v>
      </c>
      <c r="K55" s="139"/>
    </row>
    <row r="56" spans="1:11" ht="15">
      <c r="A56" s="140"/>
      <c r="B56" s="345"/>
      <c r="C56" s="345"/>
      <c r="D56" s="347"/>
      <c r="E56" s="347"/>
      <c r="F56" s="342"/>
      <c r="G56" s="659" t="s">
        <v>58</v>
      </c>
      <c r="H56" s="659"/>
      <c r="I56" s="318">
        <v>0</v>
      </c>
      <c r="J56" s="318">
        <v>0</v>
      </c>
      <c r="K56" s="139"/>
    </row>
    <row r="57" spans="1:11" ht="15">
      <c r="A57" s="140"/>
      <c r="B57" s="345"/>
      <c r="C57" s="345"/>
      <c r="D57" s="347"/>
      <c r="E57" s="347"/>
      <c r="F57" s="342"/>
      <c r="G57" s="345"/>
      <c r="H57" s="316"/>
      <c r="I57" s="347"/>
      <c r="J57" s="347"/>
      <c r="K57" s="139"/>
    </row>
    <row r="58" spans="1:11" ht="25.5" customHeight="1">
      <c r="A58" s="140"/>
      <c r="B58" s="345"/>
      <c r="C58" s="345"/>
      <c r="D58" s="347"/>
      <c r="E58" s="347"/>
      <c r="F58" s="342"/>
      <c r="G58" s="661" t="s">
        <v>59</v>
      </c>
      <c r="H58" s="661"/>
      <c r="I58" s="348">
        <f>SUM(I60:I61)</f>
        <v>0</v>
      </c>
      <c r="J58" s="348">
        <f>SUM(J60:J61)</f>
        <v>0</v>
      </c>
      <c r="K58" s="139"/>
    </row>
    <row r="59" spans="1:11" ht="15">
      <c r="A59" s="140"/>
      <c r="B59" s="345"/>
      <c r="C59" s="345"/>
      <c r="D59" s="347"/>
      <c r="E59" s="347"/>
      <c r="F59" s="342"/>
      <c r="G59" s="345"/>
      <c r="H59" s="316"/>
      <c r="I59" s="347"/>
      <c r="J59" s="347"/>
      <c r="K59" s="139"/>
    </row>
    <row r="60" spans="1:11" ht="15">
      <c r="A60" s="140"/>
      <c r="B60" s="345"/>
      <c r="C60" s="345"/>
      <c r="D60" s="347"/>
      <c r="E60" s="347"/>
      <c r="F60" s="342"/>
      <c r="G60" s="659" t="s">
        <v>60</v>
      </c>
      <c r="H60" s="659"/>
      <c r="I60" s="318">
        <v>0</v>
      </c>
      <c r="J60" s="318">
        <v>0</v>
      </c>
      <c r="K60" s="139"/>
    </row>
    <row r="61" spans="1:11" ht="15">
      <c r="A61" s="140"/>
      <c r="B61" s="345"/>
      <c r="C61" s="345"/>
      <c r="D61" s="347"/>
      <c r="E61" s="347"/>
      <c r="F61" s="342"/>
      <c r="G61" s="659" t="s">
        <v>61</v>
      </c>
      <c r="H61" s="659"/>
      <c r="I61" s="318">
        <v>0</v>
      </c>
      <c r="J61" s="318">
        <v>0</v>
      </c>
      <c r="K61" s="139"/>
    </row>
    <row r="62" spans="1:11" ht="9.9499999999999993" customHeight="1">
      <c r="A62" s="140"/>
      <c r="B62" s="345"/>
      <c r="C62" s="345"/>
      <c r="D62" s="347"/>
      <c r="E62" s="347"/>
      <c r="F62" s="342"/>
      <c r="G62" s="345"/>
      <c r="H62" s="354"/>
      <c r="I62" s="347"/>
      <c r="J62" s="347"/>
      <c r="K62" s="139"/>
    </row>
    <row r="63" spans="1:11" ht="15.75">
      <c r="A63" s="140"/>
      <c r="B63" s="345"/>
      <c r="C63" s="345"/>
      <c r="D63" s="347"/>
      <c r="E63" s="347"/>
      <c r="F63" s="342"/>
      <c r="G63" s="661" t="s">
        <v>62</v>
      </c>
      <c r="H63" s="661"/>
      <c r="I63" s="348">
        <v>149694</v>
      </c>
      <c r="J63" s="348">
        <f>J44+J50+J58</f>
        <v>0</v>
      </c>
      <c r="K63" s="139"/>
    </row>
    <row r="64" spans="1:11" ht="9.9499999999999993" customHeight="1">
      <c r="A64" s="140"/>
      <c r="B64" s="345"/>
      <c r="C64" s="345"/>
      <c r="D64" s="347"/>
      <c r="E64" s="347"/>
      <c r="F64" s="342"/>
      <c r="G64" s="345"/>
      <c r="H64" s="316"/>
      <c r="I64" s="347"/>
      <c r="J64" s="347"/>
      <c r="K64" s="139"/>
    </row>
    <row r="65" spans="1:11" ht="15.75">
      <c r="A65" s="140"/>
      <c r="B65" s="345"/>
      <c r="C65" s="345"/>
      <c r="D65" s="347"/>
      <c r="E65" s="347"/>
      <c r="F65" s="342"/>
      <c r="G65" s="661" t="s">
        <v>193</v>
      </c>
      <c r="H65" s="661"/>
      <c r="I65" s="348">
        <f>I40+I63</f>
        <v>200974</v>
      </c>
      <c r="J65" s="348">
        <f>J40+J63</f>
        <v>0</v>
      </c>
      <c r="K65" s="139"/>
    </row>
    <row r="66" spans="1:11" ht="6" customHeight="1">
      <c r="A66" s="147"/>
      <c r="B66" s="148"/>
      <c r="C66" s="148"/>
      <c r="D66" s="148"/>
      <c r="E66" s="148"/>
      <c r="F66" s="149"/>
      <c r="G66" s="148"/>
      <c r="H66" s="148"/>
      <c r="I66" s="148"/>
      <c r="J66" s="148"/>
      <c r="K66" s="150"/>
    </row>
    <row r="67" spans="1:11" ht="6" customHeight="1">
      <c r="B67" s="141"/>
      <c r="C67" s="151"/>
      <c r="D67" s="152"/>
      <c r="E67" s="152"/>
      <c r="G67" s="153"/>
      <c r="H67" s="151"/>
      <c r="I67" s="152"/>
      <c r="J67" s="152"/>
    </row>
    <row r="68" spans="1:11" ht="6" customHeight="1">
      <c r="A68" s="154"/>
      <c r="B68" s="155"/>
      <c r="C68" s="156"/>
      <c r="D68" s="157"/>
      <c r="E68" s="157"/>
      <c r="F68" s="149"/>
      <c r="G68" s="158"/>
      <c r="H68" s="156"/>
      <c r="I68" s="157"/>
      <c r="J68" s="157"/>
    </row>
    <row r="69" spans="1:11" ht="6" customHeight="1">
      <c r="B69" s="141"/>
      <c r="C69" s="151"/>
      <c r="D69" s="152"/>
      <c r="E69" s="152"/>
      <c r="G69" s="153"/>
      <c r="H69" s="151"/>
      <c r="I69" s="152"/>
      <c r="J69" s="152"/>
    </row>
    <row r="70" spans="1:11" ht="15" customHeight="1">
      <c r="B70" s="668" t="s">
        <v>78</v>
      </c>
      <c r="C70" s="668"/>
      <c r="D70" s="668"/>
      <c r="E70" s="668"/>
      <c r="F70" s="668"/>
      <c r="G70" s="668"/>
      <c r="H70" s="668"/>
      <c r="I70" s="668"/>
      <c r="J70" s="668"/>
    </row>
    <row r="71" spans="1:11" ht="9.75" customHeight="1">
      <c r="B71" s="141"/>
      <c r="C71" s="151"/>
      <c r="D71" s="152"/>
      <c r="E71" s="152"/>
      <c r="G71" s="153"/>
      <c r="H71" s="151"/>
      <c r="I71" s="152"/>
      <c r="J71" s="152"/>
    </row>
    <row r="72" spans="1:11" ht="50.1" customHeight="1">
      <c r="B72" s="141"/>
      <c r="C72" s="667"/>
      <c r="D72" s="667"/>
      <c r="E72" s="152"/>
      <c r="G72" s="666"/>
      <c r="H72" s="666"/>
      <c r="I72" s="152"/>
      <c r="J72" s="152"/>
    </row>
    <row r="73" spans="1:11" ht="14.1" customHeight="1">
      <c r="B73" s="159"/>
      <c r="C73" s="665" t="s">
        <v>444</v>
      </c>
      <c r="D73" s="665"/>
      <c r="E73" s="152"/>
      <c r="F73" s="160"/>
      <c r="G73" s="665" t="s">
        <v>446</v>
      </c>
      <c r="H73" s="665"/>
      <c r="I73" s="142"/>
      <c r="J73" s="152"/>
    </row>
    <row r="74" spans="1:11" ht="14.1" customHeight="1">
      <c r="B74" s="161"/>
      <c r="C74" s="664" t="str">
        <f>+EA!C61</f>
        <v>C. JULIANA OROZCO DAGNINO</v>
      </c>
      <c r="D74" s="664"/>
      <c r="E74" s="162"/>
      <c r="F74" s="160"/>
      <c r="G74" s="664" t="str">
        <f>+EA!G61</f>
        <v>IVONNE SARAHI FLORES DUARTE</v>
      </c>
      <c r="H74" s="664"/>
      <c r="I74" s="142"/>
      <c r="J74" s="152"/>
    </row>
  </sheetData>
  <sheetProtection formatCells="0" selectLockedCells="1"/>
  <mergeCells count="75">
    <mergeCell ref="G25:H25"/>
    <mergeCell ref="C3:I3"/>
    <mergeCell ref="C4:I4"/>
    <mergeCell ref="C5:I5"/>
    <mergeCell ref="C6:I6"/>
    <mergeCell ref="B22:C22"/>
    <mergeCell ref="G22:H22"/>
    <mergeCell ref="B23:C23"/>
    <mergeCell ref="G23:H23"/>
    <mergeCell ref="B24:C24"/>
    <mergeCell ref="G24:H24"/>
    <mergeCell ref="B19:C19"/>
    <mergeCell ref="G19:H19"/>
    <mergeCell ref="B20:C20"/>
    <mergeCell ref="G20:H20"/>
    <mergeCell ref="B21:C21"/>
    <mergeCell ref="B26:C26"/>
    <mergeCell ref="G42:H42"/>
    <mergeCell ref="B43:C43"/>
    <mergeCell ref="G44:H44"/>
    <mergeCell ref="B35:C35"/>
    <mergeCell ref="G27:H27"/>
    <mergeCell ref="B29:C29"/>
    <mergeCell ref="B34:C34"/>
    <mergeCell ref="G34:H34"/>
    <mergeCell ref="B32:C32"/>
    <mergeCell ref="G32:H32"/>
    <mergeCell ref="B31:C31"/>
    <mergeCell ref="G31:H31"/>
    <mergeCell ref="B36:C36"/>
    <mergeCell ref="G36:H36"/>
    <mergeCell ref="G29:H29"/>
    <mergeCell ref="G60:H60"/>
    <mergeCell ref="G61:H61"/>
    <mergeCell ref="G47:H47"/>
    <mergeCell ref="G48:H48"/>
    <mergeCell ref="C74:D74"/>
    <mergeCell ref="G73:H73"/>
    <mergeCell ref="G74:H74"/>
    <mergeCell ref="G54:H54"/>
    <mergeCell ref="G55:H55"/>
    <mergeCell ref="C73:D73"/>
    <mergeCell ref="G72:H72"/>
    <mergeCell ref="C72:D72"/>
    <mergeCell ref="B70:J70"/>
    <mergeCell ref="G63:H63"/>
    <mergeCell ref="G65:H65"/>
    <mergeCell ref="B33:C33"/>
    <mergeCell ref="G33:H33"/>
    <mergeCell ref="G56:H56"/>
    <mergeCell ref="G58:H58"/>
    <mergeCell ref="B37:C37"/>
    <mergeCell ref="B38:C38"/>
    <mergeCell ref="G38:H38"/>
    <mergeCell ref="G46:H46"/>
    <mergeCell ref="B39:C39"/>
    <mergeCell ref="G40:H40"/>
    <mergeCell ref="B41:C41"/>
    <mergeCell ref="G50:H50"/>
    <mergeCell ref="G52:H52"/>
    <mergeCell ref="G53:H53"/>
    <mergeCell ref="G35:H35"/>
    <mergeCell ref="C47:D54"/>
    <mergeCell ref="G21:H21"/>
    <mergeCell ref="B14:C14"/>
    <mergeCell ref="B16:C16"/>
    <mergeCell ref="G16:H16"/>
    <mergeCell ref="B18:C18"/>
    <mergeCell ref="G18:H18"/>
    <mergeCell ref="G14:H14"/>
    <mergeCell ref="A10:A11"/>
    <mergeCell ref="B10:C11"/>
    <mergeCell ref="F10:F11"/>
    <mergeCell ref="G10:H11"/>
    <mergeCell ref="C7:J7"/>
  </mergeCells>
  <conditionalFormatting sqref="C47:D54">
    <cfRule type="expression" dxfId="1" priority="1">
      <formula>$E$43&lt;&gt;$J$65</formula>
    </cfRule>
    <cfRule type="expression" dxfId="0" priority="2">
      <formula>$D$43&lt;&gt;$I$65</formula>
    </cfRule>
  </conditionalFormatting>
  <printOptions horizontalCentered="1" verticalCentered="1"/>
  <pageMargins left="0" right="0" top="0.94488188976377963" bottom="0.59055118110236227" header="0" footer="0"/>
  <pageSetup scale="48" orientation="landscape" r:id="rId1"/>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K47"/>
  <sheetViews>
    <sheetView showGridLines="0" topLeftCell="A22" zoomScale="170" zoomScaleNormal="170" workbookViewId="0">
      <selection activeCell="E49" sqref="E49"/>
    </sheetView>
  </sheetViews>
  <sheetFormatPr baseColWidth="10" defaultColWidth="11.42578125" defaultRowHeight="15"/>
  <cols>
    <col min="1" max="1" width="2.140625" style="52" customWidth="1"/>
    <col min="2" max="3" width="3.7109375" style="45" customWidth="1"/>
    <col min="4" max="4" width="58.140625" style="45" customWidth="1"/>
    <col min="5" max="5" width="12.7109375" style="45" customWidth="1"/>
    <col min="6" max="6" width="14.28515625" style="45" customWidth="1"/>
    <col min="7" max="8" width="12.7109375" style="45" customWidth="1"/>
    <col min="9" max="9" width="11.42578125" style="45" customWidth="1"/>
    <col min="10" max="10" width="12.85546875" style="45" customWidth="1"/>
    <col min="11" max="11" width="3.140625" style="52" customWidth="1"/>
  </cols>
  <sheetData>
    <row r="1" spans="2:10" s="52" customFormat="1" ht="6.75" customHeight="1">
      <c r="B1" s="44"/>
      <c r="C1" s="44"/>
      <c r="D1" s="44"/>
      <c r="E1" s="44"/>
      <c r="F1" s="44"/>
      <c r="G1" s="44"/>
      <c r="H1" s="44"/>
      <c r="I1" s="44"/>
    </row>
    <row r="2" spans="2:10">
      <c r="B2" s="787" t="s">
        <v>496</v>
      </c>
      <c r="C2" s="788"/>
      <c r="D2" s="788"/>
      <c r="E2" s="788"/>
      <c r="F2" s="788"/>
      <c r="G2" s="788"/>
      <c r="H2" s="788"/>
      <c r="I2" s="788"/>
      <c r="J2" s="789"/>
    </row>
    <row r="3" spans="2:10">
      <c r="B3" s="787" t="str">
        <f>+EA!C5</f>
        <v>INSTITUTO MUNICIPAL DE CAPACITACION Y CERTIFICACION POR COMPETENCIAS DE PLAYAS DE ROSARITO B.C.</v>
      </c>
      <c r="C3" s="788"/>
      <c r="D3" s="788"/>
      <c r="E3" s="788"/>
      <c r="F3" s="788"/>
      <c r="G3" s="788"/>
      <c r="H3" s="788"/>
      <c r="I3" s="788"/>
      <c r="J3" s="789"/>
    </row>
    <row r="4" spans="2:10">
      <c r="B4" s="790" t="s">
        <v>342</v>
      </c>
      <c r="C4" s="791"/>
      <c r="D4" s="791"/>
      <c r="E4" s="791"/>
      <c r="F4" s="791"/>
      <c r="G4" s="791"/>
      <c r="H4" s="791"/>
      <c r="I4" s="791"/>
      <c r="J4" s="792"/>
    </row>
    <row r="5" spans="2:10">
      <c r="B5" s="793" t="s">
        <v>493</v>
      </c>
      <c r="C5" s="794"/>
      <c r="D5" s="794"/>
      <c r="E5" s="794"/>
      <c r="F5" s="794"/>
      <c r="G5" s="794"/>
      <c r="H5" s="794"/>
      <c r="I5" s="794"/>
      <c r="J5" s="795"/>
    </row>
    <row r="6" spans="2:10" s="52" customFormat="1" ht="2.25" customHeight="1">
      <c r="B6" s="650"/>
      <c r="C6" s="650"/>
      <c r="D6" s="650"/>
      <c r="E6" s="650"/>
      <c r="F6" s="650"/>
      <c r="G6" s="650"/>
      <c r="H6" s="650"/>
      <c r="I6" s="650"/>
      <c r="J6" s="650"/>
    </row>
    <row r="7" spans="2:10">
      <c r="B7" s="820" t="s">
        <v>76</v>
      </c>
      <c r="C7" s="821"/>
      <c r="D7" s="822"/>
      <c r="E7" s="829" t="s">
        <v>242</v>
      </c>
      <c r="F7" s="829"/>
      <c r="G7" s="829"/>
      <c r="H7" s="829"/>
      <c r="I7" s="829"/>
      <c r="J7" s="829" t="s">
        <v>234</v>
      </c>
    </row>
    <row r="8" spans="2:10" ht="22.5">
      <c r="B8" s="823"/>
      <c r="C8" s="824"/>
      <c r="D8" s="825"/>
      <c r="E8" s="648" t="s">
        <v>235</v>
      </c>
      <c r="F8" s="648" t="s">
        <v>236</v>
      </c>
      <c r="G8" s="648" t="s">
        <v>209</v>
      </c>
      <c r="H8" s="648" t="s">
        <v>210</v>
      </c>
      <c r="I8" s="648" t="s">
        <v>237</v>
      </c>
      <c r="J8" s="829"/>
    </row>
    <row r="9" spans="2:10" ht="15.75" customHeight="1">
      <c r="B9" s="826"/>
      <c r="C9" s="827"/>
      <c r="D9" s="828"/>
      <c r="E9" s="648">
        <v>1</v>
      </c>
      <c r="F9" s="648">
        <v>2</v>
      </c>
      <c r="G9" s="648" t="s">
        <v>238</v>
      </c>
      <c r="H9" s="648">
        <v>4</v>
      </c>
      <c r="I9" s="648">
        <v>5</v>
      </c>
      <c r="J9" s="648" t="s">
        <v>239</v>
      </c>
    </row>
    <row r="10" spans="2:10" ht="15" customHeight="1">
      <c r="B10" s="830" t="s">
        <v>343</v>
      </c>
      <c r="C10" s="831"/>
      <c r="D10" s="832"/>
      <c r="E10" s="77"/>
      <c r="F10" s="64"/>
      <c r="G10" s="64"/>
      <c r="H10" s="64"/>
      <c r="I10" s="64"/>
      <c r="J10" s="64"/>
    </row>
    <row r="11" spans="2:10">
      <c r="B11" s="53"/>
      <c r="C11" s="818" t="s">
        <v>344</v>
      </c>
      <c r="D11" s="819"/>
      <c r="E11" s="237">
        <v>0</v>
      </c>
      <c r="F11" s="237">
        <v>0</v>
      </c>
      <c r="G11" s="236">
        <v>0</v>
      </c>
      <c r="H11" s="237">
        <v>0</v>
      </c>
      <c r="I11" s="237">
        <v>0</v>
      </c>
      <c r="J11" s="236">
        <v>0</v>
      </c>
    </row>
    <row r="12" spans="2:10">
      <c r="B12" s="53"/>
      <c r="C12" s="73"/>
      <c r="D12" s="54" t="s">
        <v>345</v>
      </c>
      <c r="E12" s="238"/>
      <c r="F12" s="235"/>
      <c r="G12" s="235">
        <f t="shared" ref="G12:G39" si="0">+E12+F12</f>
        <v>0</v>
      </c>
      <c r="H12" s="235"/>
      <c r="I12" s="235"/>
      <c r="J12" s="235">
        <f t="shared" ref="J12:J39" si="1">+G12-H12</f>
        <v>0</v>
      </c>
    </row>
    <row r="13" spans="2:10">
      <c r="B13" s="53"/>
      <c r="C13" s="73"/>
      <c r="D13" s="54" t="s">
        <v>346</v>
      </c>
      <c r="E13" s="238">
        <v>0</v>
      </c>
      <c r="F13" s="235">
        <v>0</v>
      </c>
      <c r="G13" s="235">
        <v>0</v>
      </c>
      <c r="H13" s="235">
        <v>0</v>
      </c>
      <c r="I13" s="235">
        <v>0</v>
      </c>
      <c r="J13" s="235">
        <v>0</v>
      </c>
    </row>
    <row r="14" spans="2:10">
      <c r="B14" s="53"/>
      <c r="C14" s="818" t="s">
        <v>347</v>
      </c>
      <c r="D14" s="819"/>
      <c r="E14" s="237">
        <v>618967</v>
      </c>
      <c r="F14" s="237">
        <v>41490</v>
      </c>
      <c r="G14" s="236">
        <v>660457</v>
      </c>
      <c r="H14" s="237">
        <v>177583</v>
      </c>
      <c r="I14" s="237">
        <v>177583</v>
      </c>
      <c r="J14" s="236">
        <v>482873</v>
      </c>
    </row>
    <row r="15" spans="2:10">
      <c r="B15" s="53"/>
      <c r="C15" s="73"/>
      <c r="D15" s="54" t="s">
        <v>348</v>
      </c>
      <c r="E15" s="238"/>
      <c r="F15" s="235"/>
      <c r="G15" s="235">
        <f t="shared" si="0"/>
        <v>0</v>
      </c>
      <c r="H15" s="235"/>
      <c r="I15" s="235"/>
      <c r="J15" s="235">
        <v>0</v>
      </c>
    </row>
    <row r="16" spans="2:10">
      <c r="B16" s="53"/>
      <c r="C16" s="261"/>
      <c r="D16" s="260" t="s">
        <v>349</v>
      </c>
      <c r="E16" s="238"/>
      <c r="F16" s="235"/>
      <c r="G16" s="235">
        <f t="shared" si="0"/>
        <v>0</v>
      </c>
      <c r="H16" s="235"/>
      <c r="I16" s="235"/>
      <c r="J16" s="235">
        <f t="shared" si="1"/>
        <v>0</v>
      </c>
    </row>
    <row r="17" spans="2:10">
      <c r="B17" s="53"/>
      <c r="C17" s="261"/>
      <c r="D17" s="260" t="s">
        <v>350</v>
      </c>
      <c r="E17" s="238"/>
      <c r="F17" s="235"/>
      <c r="G17" s="235">
        <f t="shared" si="0"/>
        <v>0</v>
      </c>
      <c r="H17" s="235"/>
      <c r="I17" s="235"/>
      <c r="J17" s="235">
        <f t="shared" si="1"/>
        <v>0</v>
      </c>
    </row>
    <row r="18" spans="2:10">
      <c r="B18" s="53"/>
      <c r="C18" s="261"/>
      <c r="D18" s="260" t="s">
        <v>351</v>
      </c>
      <c r="E18" s="234">
        <v>618967</v>
      </c>
      <c r="F18" s="234">
        <v>41490</v>
      </c>
      <c r="G18" s="234">
        <v>660456</v>
      </c>
      <c r="H18" s="234">
        <v>177583</v>
      </c>
      <c r="I18" s="234">
        <v>177583</v>
      </c>
      <c r="J18" s="234">
        <f>+G18-H18</f>
        <v>482873</v>
      </c>
    </row>
    <row r="19" spans="2:10">
      <c r="B19" s="53"/>
      <c r="C19" s="261"/>
      <c r="D19" s="260" t="s">
        <v>352</v>
      </c>
      <c r="E19" s="238"/>
      <c r="F19" s="235"/>
      <c r="G19" s="235">
        <f t="shared" si="0"/>
        <v>0</v>
      </c>
      <c r="H19" s="235"/>
      <c r="I19" s="235"/>
      <c r="J19" s="235">
        <f t="shared" si="1"/>
        <v>0</v>
      </c>
    </row>
    <row r="20" spans="2:10">
      <c r="B20" s="53"/>
      <c r="C20" s="261"/>
      <c r="D20" s="260" t="s">
        <v>353</v>
      </c>
      <c r="E20" s="238"/>
      <c r="F20" s="235"/>
      <c r="G20" s="235">
        <f t="shared" si="0"/>
        <v>0</v>
      </c>
      <c r="H20" s="235"/>
      <c r="I20" s="235"/>
      <c r="J20" s="235">
        <f t="shared" si="1"/>
        <v>0</v>
      </c>
    </row>
    <row r="21" spans="2:10">
      <c r="B21" s="53"/>
      <c r="C21" s="261"/>
      <c r="D21" s="260" t="s">
        <v>354</v>
      </c>
      <c r="E21" s="238"/>
      <c r="F21" s="235"/>
      <c r="G21" s="235">
        <f t="shared" si="0"/>
        <v>0</v>
      </c>
      <c r="H21" s="235"/>
      <c r="I21" s="235"/>
      <c r="J21" s="235">
        <f t="shared" si="1"/>
        <v>0</v>
      </c>
    </row>
    <row r="22" spans="2:10">
      <c r="B22" s="53"/>
      <c r="C22" s="261"/>
      <c r="D22" s="260" t="s">
        <v>355</v>
      </c>
      <c r="E22" s="238"/>
      <c r="F22" s="235"/>
      <c r="G22" s="235">
        <f t="shared" si="0"/>
        <v>0</v>
      </c>
      <c r="H22" s="235"/>
      <c r="I22" s="235"/>
      <c r="J22" s="235">
        <f t="shared" si="1"/>
        <v>0</v>
      </c>
    </row>
    <row r="23" spans="2:10">
      <c r="B23" s="53"/>
      <c r="C23" s="833" t="s">
        <v>356</v>
      </c>
      <c r="D23" s="834"/>
      <c r="E23" s="237">
        <v>411033</v>
      </c>
      <c r="F23" s="237">
        <v>53100</v>
      </c>
      <c r="G23" s="236">
        <v>464133</v>
      </c>
      <c r="H23" s="237">
        <v>127866</v>
      </c>
      <c r="I23" s="237">
        <v>127866</v>
      </c>
      <c r="J23" s="236">
        <v>336267</v>
      </c>
    </row>
    <row r="24" spans="2:10">
      <c r="B24" s="53"/>
      <c r="C24" s="261"/>
      <c r="D24" s="260" t="s">
        <v>357</v>
      </c>
      <c r="E24" s="238">
        <v>0</v>
      </c>
      <c r="F24" s="235">
        <v>0</v>
      </c>
      <c r="G24" s="235">
        <v>0</v>
      </c>
      <c r="H24" s="235">
        <v>0</v>
      </c>
      <c r="I24" s="235">
        <v>0</v>
      </c>
      <c r="J24" s="235">
        <v>0</v>
      </c>
    </row>
    <row r="25" spans="2:10">
      <c r="B25" s="53"/>
      <c r="C25" s="261"/>
      <c r="D25" s="260" t="s">
        <v>358</v>
      </c>
      <c r="E25" s="238">
        <v>411033</v>
      </c>
      <c r="F25" s="235">
        <v>53100</v>
      </c>
      <c r="G25" s="235">
        <v>464133</v>
      </c>
      <c r="H25" s="235">
        <v>127866</v>
      </c>
      <c r="I25" s="235">
        <v>127866</v>
      </c>
      <c r="J25" s="235">
        <v>336267</v>
      </c>
    </row>
    <row r="26" spans="2:10">
      <c r="B26" s="53"/>
      <c r="C26" s="261"/>
      <c r="D26" s="260" t="s">
        <v>359</v>
      </c>
      <c r="E26" s="234">
        <v>0</v>
      </c>
      <c r="F26" s="234">
        <v>0</v>
      </c>
      <c r="G26" s="234">
        <f>+E26+F26</f>
        <v>0</v>
      </c>
      <c r="H26" s="234">
        <v>0</v>
      </c>
      <c r="I26" s="234">
        <v>0</v>
      </c>
      <c r="J26" s="234">
        <f>+G26-H26</f>
        <v>0</v>
      </c>
    </row>
    <row r="27" spans="2:10">
      <c r="B27" s="53"/>
      <c r="C27" s="833" t="s">
        <v>360</v>
      </c>
      <c r="D27" s="834"/>
      <c r="E27" s="237">
        <f>SUM(E28:E29)</f>
        <v>0</v>
      </c>
      <c r="F27" s="237">
        <f>SUM(F28:F29)</f>
        <v>0</v>
      </c>
      <c r="G27" s="236">
        <f t="shared" si="0"/>
        <v>0</v>
      </c>
      <c r="H27" s="237">
        <f t="shared" ref="H27:I27" si="2">SUM(H28:H29)</f>
        <v>0</v>
      </c>
      <c r="I27" s="237">
        <f t="shared" si="2"/>
        <v>0</v>
      </c>
      <c r="J27" s="236">
        <f t="shared" si="1"/>
        <v>0</v>
      </c>
    </row>
    <row r="28" spans="2:10">
      <c r="B28" s="53"/>
      <c r="C28" s="73"/>
      <c r="D28" s="54" t="s">
        <v>361</v>
      </c>
      <c r="E28" s="238"/>
      <c r="F28" s="235"/>
      <c r="G28" s="235">
        <f t="shared" si="0"/>
        <v>0</v>
      </c>
      <c r="H28" s="235"/>
      <c r="I28" s="235"/>
      <c r="J28" s="235">
        <f t="shared" si="1"/>
        <v>0</v>
      </c>
    </row>
    <row r="29" spans="2:10">
      <c r="B29" s="53"/>
      <c r="C29" s="73"/>
      <c r="D29" s="54" t="s">
        <v>362</v>
      </c>
      <c r="E29" s="238"/>
      <c r="F29" s="235"/>
      <c r="G29" s="235">
        <f t="shared" si="0"/>
        <v>0</v>
      </c>
      <c r="H29" s="235"/>
      <c r="I29" s="235"/>
      <c r="J29" s="235">
        <f t="shared" si="1"/>
        <v>0</v>
      </c>
    </row>
    <row r="30" spans="2:10">
      <c r="B30" s="53"/>
      <c r="C30" s="818" t="s">
        <v>363</v>
      </c>
      <c r="D30" s="819"/>
      <c r="E30" s="237">
        <f>SUM(E31:E34)</f>
        <v>0</v>
      </c>
      <c r="F30" s="237">
        <f>SUM(F31:F34)</f>
        <v>0</v>
      </c>
      <c r="G30" s="236">
        <f t="shared" si="0"/>
        <v>0</v>
      </c>
      <c r="H30" s="237">
        <f t="shared" ref="H30:I30" si="3">SUM(H31:H34)</f>
        <v>0</v>
      </c>
      <c r="I30" s="237">
        <f t="shared" si="3"/>
        <v>0</v>
      </c>
      <c r="J30" s="236">
        <f t="shared" si="1"/>
        <v>0</v>
      </c>
    </row>
    <row r="31" spans="2:10">
      <c r="B31" s="53"/>
      <c r="C31" s="73"/>
      <c r="D31" s="54" t="s">
        <v>364</v>
      </c>
      <c r="E31" s="238"/>
      <c r="F31" s="235"/>
      <c r="G31" s="235">
        <f t="shared" si="0"/>
        <v>0</v>
      </c>
      <c r="H31" s="235"/>
      <c r="I31" s="235"/>
      <c r="J31" s="235">
        <f t="shared" si="1"/>
        <v>0</v>
      </c>
    </row>
    <row r="32" spans="2:10">
      <c r="B32" s="53"/>
      <c r="C32" s="73"/>
      <c r="D32" s="54" t="s">
        <v>365</v>
      </c>
      <c r="E32" s="238"/>
      <c r="F32" s="235"/>
      <c r="G32" s="235">
        <f t="shared" si="0"/>
        <v>0</v>
      </c>
      <c r="H32" s="235"/>
      <c r="I32" s="235"/>
      <c r="J32" s="235">
        <f t="shared" si="1"/>
        <v>0</v>
      </c>
    </row>
    <row r="33" spans="1:11">
      <c r="B33" s="53"/>
      <c r="C33" s="73"/>
      <c r="D33" s="54" t="s">
        <v>366</v>
      </c>
      <c r="E33" s="238"/>
      <c r="F33" s="235"/>
      <c r="G33" s="235">
        <f t="shared" si="0"/>
        <v>0</v>
      </c>
      <c r="H33" s="235"/>
      <c r="I33" s="235"/>
      <c r="J33" s="235">
        <f t="shared" si="1"/>
        <v>0</v>
      </c>
    </row>
    <row r="34" spans="1:11">
      <c r="B34" s="53"/>
      <c r="C34" s="73"/>
      <c r="D34" s="54" t="s">
        <v>367</v>
      </c>
      <c r="E34" s="238"/>
      <c r="F34" s="235"/>
      <c r="G34" s="235">
        <f t="shared" si="0"/>
        <v>0</v>
      </c>
      <c r="H34" s="235"/>
      <c r="I34" s="235"/>
      <c r="J34" s="235">
        <f t="shared" si="1"/>
        <v>0</v>
      </c>
    </row>
    <row r="35" spans="1:11">
      <c r="B35" s="53"/>
      <c r="C35" s="818" t="s">
        <v>368</v>
      </c>
      <c r="D35" s="819"/>
      <c r="E35" s="237">
        <f>SUM(E36)</f>
        <v>0</v>
      </c>
      <c r="F35" s="237">
        <f>SUM(F36)</f>
        <v>0</v>
      </c>
      <c r="G35" s="236">
        <f t="shared" si="0"/>
        <v>0</v>
      </c>
      <c r="H35" s="237">
        <f t="shared" ref="H35:I35" si="4">SUM(H36)</f>
        <v>0</v>
      </c>
      <c r="I35" s="237">
        <f t="shared" si="4"/>
        <v>0</v>
      </c>
      <c r="J35" s="236">
        <f t="shared" si="1"/>
        <v>0</v>
      </c>
    </row>
    <row r="36" spans="1:11">
      <c r="B36" s="53"/>
      <c r="C36" s="73"/>
      <c r="D36" s="54" t="s">
        <v>369</v>
      </c>
      <c r="E36" s="238"/>
      <c r="F36" s="235"/>
      <c r="G36" s="235">
        <f t="shared" si="0"/>
        <v>0</v>
      </c>
      <c r="H36" s="235"/>
      <c r="I36" s="235"/>
      <c r="J36" s="235">
        <f t="shared" si="1"/>
        <v>0</v>
      </c>
    </row>
    <row r="37" spans="1:11" ht="15" customHeight="1">
      <c r="B37" s="830" t="s">
        <v>370</v>
      </c>
      <c r="C37" s="831"/>
      <c r="D37" s="832"/>
      <c r="E37" s="238"/>
      <c r="F37" s="235"/>
      <c r="G37" s="235">
        <f t="shared" si="0"/>
        <v>0</v>
      </c>
      <c r="H37" s="235"/>
      <c r="I37" s="235"/>
      <c r="J37" s="235">
        <f t="shared" si="1"/>
        <v>0</v>
      </c>
    </row>
    <row r="38" spans="1:11" ht="15" customHeight="1">
      <c r="B38" s="830" t="s">
        <v>371</v>
      </c>
      <c r="C38" s="831"/>
      <c r="D38" s="832"/>
      <c r="E38" s="238"/>
      <c r="F38" s="235"/>
      <c r="G38" s="235">
        <f t="shared" si="0"/>
        <v>0</v>
      </c>
      <c r="H38" s="235"/>
      <c r="I38" s="235"/>
      <c r="J38" s="235">
        <f t="shared" si="1"/>
        <v>0</v>
      </c>
    </row>
    <row r="39" spans="1:11" ht="15.75" customHeight="1">
      <c r="B39" s="830" t="s">
        <v>372</v>
      </c>
      <c r="C39" s="831"/>
      <c r="D39" s="832"/>
      <c r="E39" s="238"/>
      <c r="F39" s="235"/>
      <c r="G39" s="235">
        <f t="shared" si="0"/>
        <v>0</v>
      </c>
      <c r="H39" s="235"/>
      <c r="I39" s="235"/>
      <c r="J39" s="235">
        <f t="shared" si="1"/>
        <v>0</v>
      </c>
    </row>
    <row r="40" spans="1:11">
      <c r="B40" s="74"/>
      <c r="C40" s="75"/>
      <c r="D40" s="76"/>
      <c r="E40" s="239"/>
      <c r="F40" s="240"/>
      <c r="G40" s="240"/>
      <c r="H40" s="240"/>
      <c r="I40" s="240"/>
      <c r="J40" s="240"/>
    </row>
    <row r="41" spans="1:11" s="56" customFormat="1">
      <c r="A41" s="55"/>
      <c r="B41" s="66"/>
      <c r="C41" s="835" t="s">
        <v>240</v>
      </c>
      <c r="D41" s="836"/>
      <c r="E41" s="538">
        <f>SUM(E23+E14)</f>
        <v>1030000</v>
      </c>
      <c r="F41" s="538">
        <f>SUM(F23+F14)</f>
        <v>94590</v>
      </c>
      <c r="G41" s="538">
        <f>SUM(G23+G14)</f>
        <v>1124590</v>
      </c>
      <c r="H41" s="538">
        <f t="shared" ref="H41" si="5">+H11+H14+H23+H27+H30+H35+H37+H38+H39</f>
        <v>305449</v>
      </c>
      <c r="I41" s="538">
        <f>SUM(I23+I14)</f>
        <v>305449</v>
      </c>
      <c r="J41" s="538">
        <f>SUM(J23+J14)</f>
        <v>819140</v>
      </c>
      <c r="K41" s="55"/>
    </row>
    <row r="42" spans="1:11">
      <c r="B42" s="44"/>
      <c r="C42" s="44"/>
      <c r="D42" s="44"/>
      <c r="E42" s="44"/>
      <c r="F42" s="44"/>
      <c r="G42" s="44"/>
      <c r="H42" s="44"/>
      <c r="I42" s="44"/>
      <c r="J42" s="44"/>
    </row>
    <row r="43" spans="1:11">
      <c r="B43" s="44"/>
      <c r="C43" s="44"/>
      <c r="D43" s="44"/>
      <c r="E43" s="44"/>
      <c r="F43" s="44"/>
      <c r="G43" s="44"/>
      <c r="H43" s="44"/>
      <c r="I43" s="44"/>
      <c r="J43" s="44"/>
    </row>
    <row r="45" spans="1:11">
      <c r="D45" s="250"/>
      <c r="G45" s="748"/>
      <c r="H45" s="748"/>
      <c r="I45" s="748"/>
      <c r="J45" s="748"/>
    </row>
    <row r="46" spans="1:11">
      <c r="D46" s="249" t="str">
        <f>+CTG!C25</f>
        <v>DIRECTORA GENERAL</v>
      </c>
      <c r="G46" s="749" t="str">
        <f>+COG!F88</f>
        <v>COORDINACION ADMINISTRATIVA Y CUENTA PUBLICA</v>
      </c>
      <c r="H46" s="749"/>
      <c r="I46" s="749"/>
      <c r="J46" s="749"/>
    </row>
    <row r="47" spans="1:11">
      <c r="D47" s="249" t="str">
        <f>+COG!C89</f>
        <v>C. JULIANA OROZCO DAGNINO</v>
      </c>
      <c r="G47" s="749" t="str">
        <f>+COG!F89</f>
        <v>IVONNE SARAHI FLORES DUARTE</v>
      </c>
      <c r="H47" s="749"/>
      <c r="I47" s="749"/>
      <c r="J47" s="749"/>
    </row>
  </sheetData>
  <mergeCells count="21">
    <mergeCell ref="C35:D35"/>
    <mergeCell ref="B37:D37"/>
    <mergeCell ref="B38:D38"/>
    <mergeCell ref="B39:D39"/>
    <mergeCell ref="C41:D41"/>
    <mergeCell ref="G46:J46"/>
    <mergeCell ref="G47:J47"/>
    <mergeCell ref="G45:J45"/>
    <mergeCell ref="C30:D30"/>
    <mergeCell ref="B2:J2"/>
    <mergeCell ref="B3:J3"/>
    <mergeCell ref="B4:J4"/>
    <mergeCell ref="B5:J5"/>
    <mergeCell ref="B7:D9"/>
    <mergeCell ref="E7:I7"/>
    <mergeCell ref="J7:J8"/>
    <mergeCell ref="B10:D10"/>
    <mergeCell ref="C11:D11"/>
    <mergeCell ref="C14:D14"/>
    <mergeCell ref="C23:D23"/>
    <mergeCell ref="C27:D27"/>
  </mergeCells>
  <pageMargins left="0.7" right="0.7" top="0.75" bottom="0.75" header="0.3" footer="0.3"/>
  <pageSetup scale="85" fitToHeight="0" orientation="landscape" r:id="rId1"/>
  <ignoredErrors>
    <ignoredError sqref="G27 G30 G35" formula="1"/>
  </ignoredErrors>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U15"/>
  <sheetViews>
    <sheetView workbookViewId="0">
      <selection activeCell="G27" sqref="G27"/>
    </sheetView>
  </sheetViews>
  <sheetFormatPr baseColWidth="10" defaultColWidth="9.140625" defaultRowHeight="15"/>
  <cols>
    <col min="1" max="16384" width="9.140625" style="52"/>
  </cols>
  <sheetData>
    <row r="3" spans="1:21">
      <c r="A3" s="651" t="s">
        <v>409</v>
      </c>
      <c r="B3" s="651"/>
      <c r="C3" s="651"/>
      <c r="D3" s="651"/>
      <c r="E3" s="651"/>
      <c r="F3" s="651"/>
      <c r="G3" s="651"/>
    </row>
    <row r="4" spans="1:21">
      <c r="A4" s="651"/>
      <c r="B4" s="651"/>
      <c r="C4" s="651"/>
      <c r="D4" s="651"/>
      <c r="E4" s="651"/>
      <c r="F4" s="651"/>
      <c r="G4" s="651"/>
    </row>
    <row r="5" spans="1:21">
      <c r="A5" s="651"/>
      <c r="B5" s="651"/>
      <c r="C5" s="651"/>
      <c r="D5" s="651"/>
      <c r="E5" s="651"/>
      <c r="F5" s="651"/>
      <c r="G5" s="651"/>
    </row>
    <row r="6" spans="1:21">
      <c r="A6" s="651"/>
      <c r="B6" s="651"/>
      <c r="C6" s="651"/>
      <c r="D6" s="651"/>
      <c r="E6" s="651"/>
      <c r="F6" s="651"/>
      <c r="G6" s="651"/>
    </row>
    <row r="7" spans="1:21">
      <c r="A7" s="651"/>
      <c r="B7" s="651"/>
      <c r="C7" s="651"/>
      <c r="D7" s="651"/>
      <c r="E7" s="651"/>
      <c r="F7" s="651"/>
      <c r="G7" s="651"/>
    </row>
    <row r="8" spans="1:21">
      <c r="A8" s="651"/>
      <c r="B8" s="651"/>
      <c r="C8" s="651"/>
      <c r="D8" s="651"/>
      <c r="E8" s="651"/>
      <c r="F8" s="651"/>
      <c r="G8" s="651"/>
    </row>
    <row r="9" spans="1:21">
      <c r="A9" s="651"/>
      <c r="B9" s="651"/>
      <c r="C9" s="651"/>
      <c r="D9" s="651"/>
      <c r="E9" s="651"/>
      <c r="F9" s="651"/>
      <c r="G9" s="651"/>
    </row>
    <row r="12" spans="1:21">
      <c r="A12" s="55" t="s">
        <v>425</v>
      </c>
    </row>
    <row r="14" spans="1:21">
      <c r="A14" s="747" t="s">
        <v>427</v>
      </c>
      <c r="B14" s="747"/>
      <c r="C14" s="747"/>
      <c r="D14" s="747"/>
      <c r="E14" s="747"/>
      <c r="F14" s="747"/>
      <c r="G14" s="747"/>
      <c r="H14" s="747"/>
      <c r="I14" s="747"/>
      <c r="J14" s="747"/>
      <c r="K14" s="747"/>
      <c r="L14" s="747"/>
      <c r="M14" s="747"/>
      <c r="N14" s="747"/>
      <c r="O14" s="747"/>
      <c r="P14" s="747"/>
      <c r="Q14" s="747"/>
      <c r="R14" s="747"/>
      <c r="S14" s="747"/>
      <c r="T14" s="747"/>
      <c r="U14" s="747"/>
    </row>
    <row r="15" spans="1:21" ht="36" customHeight="1">
      <c r="A15" s="747"/>
      <c r="B15" s="747"/>
      <c r="C15" s="747"/>
      <c r="D15" s="747"/>
      <c r="E15" s="747"/>
      <c r="F15" s="747"/>
      <c r="G15" s="747"/>
      <c r="H15" s="747"/>
      <c r="I15" s="747"/>
      <c r="J15" s="747"/>
      <c r="K15" s="747"/>
      <c r="L15" s="747"/>
      <c r="M15" s="747"/>
      <c r="N15" s="747"/>
      <c r="O15" s="747"/>
      <c r="P15" s="747"/>
      <c r="Q15" s="747"/>
      <c r="R15" s="747"/>
      <c r="S15" s="747"/>
      <c r="T15" s="747"/>
      <c r="U15" s="747"/>
    </row>
  </sheetData>
  <mergeCells count="2">
    <mergeCell ref="A3:G9"/>
    <mergeCell ref="A14:U1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R15"/>
  <sheetViews>
    <sheetView workbookViewId="0">
      <selection activeCell="A4" sqref="A4:G10"/>
    </sheetView>
  </sheetViews>
  <sheetFormatPr baseColWidth="10" defaultColWidth="9.140625" defaultRowHeight="15"/>
  <cols>
    <col min="1" max="16384" width="9.140625" style="52"/>
  </cols>
  <sheetData>
    <row r="4" spans="1:18">
      <c r="A4" s="651" t="s">
        <v>409</v>
      </c>
      <c r="B4" s="651"/>
      <c r="C4" s="651"/>
      <c r="D4" s="651"/>
      <c r="E4" s="651"/>
      <c r="F4" s="651"/>
      <c r="G4" s="651"/>
    </row>
    <row r="5" spans="1:18">
      <c r="A5" s="651"/>
      <c r="B5" s="651"/>
      <c r="C5" s="651"/>
      <c r="D5" s="651"/>
      <c r="E5" s="651"/>
      <c r="F5" s="651"/>
      <c r="G5" s="651"/>
    </row>
    <row r="6" spans="1:18">
      <c r="A6" s="651"/>
      <c r="B6" s="651"/>
      <c r="C6" s="651"/>
      <c r="D6" s="651"/>
      <c r="E6" s="651"/>
      <c r="F6" s="651"/>
      <c r="G6" s="651"/>
    </row>
    <row r="7" spans="1:18">
      <c r="A7" s="651"/>
      <c r="B7" s="651"/>
      <c r="C7" s="651"/>
      <c r="D7" s="651"/>
      <c r="E7" s="651"/>
      <c r="F7" s="651"/>
      <c r="G7" s="651"/>
    </row>
    <row r="8" spans="1:18">
      <c r="A8" s="651"/>
      <c r="B8" s="651"/>
      <c r="C8" s="651"/>
      <c r="D8" s="651"/>
      <c r="E8" s="651"/>
      <c r="F8" s="651"/>
      <c r="G8" s="651"/>
    </row>
    <row r="9" spans="1:18">
      <c r="A9" s="651"/>
      <c r="B9" s="651"/>
      <c r="C9" s="651"/>
      <c r="D9" s="651"/>
      <c r="E9" s="651"/>
      <c r="F9" s="651"/>
      <c r="G9" s="651"/>
    </row>
    <row r="10" spans="1:18">
      <c r="A10" s="651"/>
      <c r="B10" s="651"/>
      <c r="C10" s="651"/>
      <c r="D10" s="651"/>
      <c r="E10" s="651"/>
      <c r="F10" s="651"/>
      <c r="G10" s="651"/>
    </row>
    <row r="14" spans="1:18" ht="30.75" customHeight="1">
      <c r="A14" s="837" t="s">
        <v>428</v>
      </c>
      <c r="B14" s="837"/>
      <c r="C14" s="837"/>
      <c r="D14" s="837"/>
      <c r="E14" s="837"/>
      <c r="F14" s="837"/>
      <c r="G14" s="837"/>
      <c r="H14" s="837"/>
      <c r="I14" s="837"/>
      <c r="J14" s="837"/>
      <c r="K14" s="837"/>
      <c r="L14" s="837"/>
      <c r="M14" s="837"/>
      <c r="N14" s="837"/>
      <c r="O14" s="837"/>
      <c r="P14" s="837"/>
      <c r="Q14" s="837"/>
      <c r="R14" s="837"/>
    </row>
    <row r="15" spans="1:18" ht="50.25" customHeight="1">
      <c r="A15" s="838" t="s">
        <v>429</v>
      </c>
      <c r="B15" s="838"/>
      <c r="C15" s="838"/>
      <c r="D15" s="838"/>
      <c r="E15" s="838"/>
      <c r="F15" s="838"/>
      <c r="G15" s="838"/>
      <c r="H15" s="838"/>
      <c r="I15" s="838"/>
      <c r="J15" s="838"/>
      <c r="K15" s="838"/>
      <c r="L15" s="838"/>
      <c r="M15" s="838"/>
      <c r="N15" s="838"/>
      <c r="O15" s="838"/>
      <c r="P15" s="838"/>
      <c r="Q15" s="838"/>
      <c r="R15" s="838"/>
    </row>
  </sheetData>
  <mergeCells count="3">
    <mergeCell ref="A4:G10"/>
    <mergeCell ref="A14:R14"/>
    <mergeCell ref="A15:R1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3:L15"/>
  <sheetViews>
    <sheetView topLeftCell="D1" workbookViewId="0">
      <selection activeCell="R18" sqref="R18"/>
    </sheetView>
  </sheetViews>
  <sheetFormatPr baseColWidth="10" defaultColWidth="9.140625" defaultRowHeight="15"/>
  <cols>
    <col min="1" max="16384" width="9.140625" style="52"/>
  </cols>
  <sheetData>
    <row r="3" spans="1:12" ht="61.5">
      <c r="A3" s="298" t="s">
        <v>426</v>
      </c>
      <c r="B3" s="298"/>
      <c r="C3" s="298"/>
      <c r="D3" s="298"/>
      <c r="E3" s="298"/>
      <c r="F3" s="298"/>
      <c r="G3" s="298"/>
      <c r="H3" s="299"/>
      <c r="I3" s="299"/>
      <c r="J3" s="299"/>
      <c r="K3" s="299"/>
      <c r="L3" s="299"/>
    </row>
    <row r="15" spans="1:12">
      <c r="D15" s="304"/>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67"/>
  <sheetViews>
    <sheetView showGridLines="0" topLeftCell="A13" zoomScale="110" zoomScaleNormal="110" workbookViewId="0">
      <selection activeCell="D36" sqref="D36"/>
    </sheetView>
  </sheetViews>
  <sheetFormatPr baseColWidth="10" defaultColWidth="11.42578125" defaultRowHeight="12"/>
  <cols>
    <col min="1" max="1" width="4.85546875" style="97" customWidth="1"/>
    <col min="2" max="2" width="43.28515625" style="227" customWidth="1"/>
    <col min="3" max="3" width="55" style="97" customWidth="1"/>
    <col min="4" max="4" width="33.42578125" style="97" customWidth="1"/>
    <col min="5" max="5" width="4.85546875" style="97" customWidth="1"/>
    <col min="6" max="256" width="11.42578125" style="97"/>
    <col min="257" max="257" width="4.85546875" style="97" customWidth="1"/>
    <col min="258" max="258" width="30.85546875" style="97" customWidth="1"/>
    <col min="259" max="259" width="84.42578125" style="97" customWidth="1"/>
    <col min="260" max="260" width="42.7109375" style="97" customWidth="1"/>
    <col min="261" max="261" width="4.85546875" style="97" customWidth="1"/>
    <col min="262" max="512" width="11.42578125" style="97"/>
    <col min="513" max="513" width="4.85546875" style="97" customWidth="1"/>
    <col min="514" max="514" width="30.85546875" style="97" customWidth="1"/>
    <col min="515" max="515" width="84.42578125" style="97" customWidth="1"/>
    <col min="516" max="516" width="42.7109375" style="97" customWidth="1"/>
    <col min="517" max="517" width="4.85546875" style="97" customWidth="1"/>
    <col min="518" max="768" width="11.42578125" style="97"/>
    <col min="769" max="769" width="4.85546875" style="97" customWidth="1"/>
    <col min="770" max="770" width="30.85546875" style="97" customWidth="1"/>
    <col min="771" max="771" width="84.42578125" style="97" customWidth="1"/>
    <col min="772" max="772" width="42.7109375" style="97" customWidth="1"/>
    <col min="773" max="773" width="4.85546875" style="97" customWidth="1"/>
    <col min="774" max="1024" width="11.42578125" style="97"/>
    <col min="1025" max="1025" width="4.85546875" style="97" customWidth="1"/>
    <col min="1026" max="1026" width="30.85546875" style="97" customWidth="1"/>
    <col min="1027" max="1027" width="84.42578125" style="97" customWidth="1"/>
    <col min="1028" max="1028" width="42.7109375" style="97" customWidth="1"/>
    <col min="1029" max="1029" width="4.85546875" style="97" customWidth="1"/>
    <col min="1030" max="1280" width="11.42578125" style="97"/>
    <col min="1281" max="1281" width="4.85546875" style="97" customWidth="1"/>
    <col min="1282" max="1282" width="30.85546875" style="97" customWidth="1"/>
    <col min="1283" max="1283" width="84.42578125" style="97" customWidth="1"/>
    <col min="1284" max="1284" width="42.7109375" style="97" customWidth="1"/>
    <col min="1285" max="1285" width="4.85546875" style="97" customWidth="1"/>
    <col min="1286" max="1536" width="11.42578125" style="97"/>
    <col min="1537" max="1537" width="4.85546875" style="97" customWidth="1"/>
    <col min="1538" max="1538" width="30.85546875" style="97" customWidth="1"/>
    <col min="1539" max="1539" width="84.42578125" style="97" customWidth="1"/>
    <col min="1540" max="1540" width="42.7109375" style="97" customWidth="1"/>
    <col min="1541" max="1541" width="4.85546875" style="97" customWidth="1"/>
    <col min="1542" max="1792" width="11.42578125" style="97"/>
    <col min="1793" max="1793" width="4.85546875" style="97" customWidth="1"/>
    <col min="1794" max="1794" width="30.85546875" style="97" customWidth="1"/>
    <col min="1795" max="1795" width="84.42578125" style="97" customWidth="1"/>
    <col min="1796" max="1796" width="42.7109375" style="97" customWidth="1"/>
    <col min="1797" max="1797" width="4.85546875" style="97" customWidth="1"/>
    <col min="1798" max="2048" width="11.42578125" style="97"/>
    <col min="2049" max="2049" width="4.85546875" style="97" customWidth="1"/>
    <col min="2050" max="2050" width="30.85546875" style="97" customWidth="1"/>
    <col min="2051" max="2051" width="84.42578125" style="97" customWidth="1"/>
    <col min="2052" max="2052" width="42.7109375" style="97" customWidth="1"/>
    <col min="2053" max="2053" width="4.85546875" style="97" customWidth="1"/>
    <col min="2054" max="2304" width="11.42578125" style="97"/>
    <col min="2305" max="2305" width="4.85546875" style="97" customWidth="1"/>
    <col min="2306" max="2306" width="30.85546875" style="97" customWidth="1"/>
    <col min="2307" max="2307" width="84.42578125" style="97" customWidth="1"/>
    <col min="2308" max="2308" width="42.7109375" style="97" customWidth="1"/>
    <col min="2309" max="2309" width="4.85546875" style="97" customWidth="1"/>
    <col min="2310" max="2560" width="11.42578125" style="97"/>
    <col min="2561" max="2561" width="4.85546875" style="97" customWidth="1"/>
    <col min="2562" max="2562" width="30.85546875" style="97" customWidth="1"/>
    <col min="2563" max="2563" width="84.42578125" style="97" customWidth="1"/>
    <col min="2564" max="2564" width="42.7109375" style="97" customWidth="1"/>
    <col min="2565" max="2565" width="4.85546875" style="97" customWidth="1"/>
    <col min="2566" max="2816" width="11.42578125" style="97"/>
    <col min="2817" max="2817" width="4.85546875" style="97" customWidth="1"/>
    <col min="2818" max="2818" width="30.85546875" style="97" customWidth="1"/>
    <col min="2819" max="2819" width="84.42578125" style="97" customWidth="1"/>
    <col min="2820" max="2820" width="42.7109375" style="97" customWidth="1"/>
    <col min="2821" max="2821" width="4.85546875" style="97" customWidth="1"/>
    <col min="2822" max="3072" width="11.42578125" style="97"/>
    <col min="3073" max="3073" width="4.85546875" style="97" customWidth="1"/>
    <col min="3074" max="3074" width="30.85546875" style="97" customWidth="1"/>
    <col min="3075" max="3075" width="84.42578125" style="97" customWidth="1"/>
    <col min="3076" max="3076" width="42.7109375" style="97" customWidth="1"/>
    <col min="3077" max="3077" width="4.85546875" style="97" customWidth="1"/>
    <col min="3078" max="3328" width="11.42578125" style="97"/>
    <col min="3329" max="3329" width="4.85546875" style="97" customWidth="1"/>
    <col min="3330" max="3330" width="30.85546875" style="97" customWidth="1"/>
    <col min="3331" max="3331" width="84.42578125" style="97" customWidth="1"/>
    <col min="3332" max="3332" width="42.7109375" style="97" customWidth="1"/>
    <col min="3333" max="3333" width="4.85546875" style="97" customWidth="1"/>
    <col min="3334" max="3584" width="11.42578125" style="97"/>
    <col min="3585" max="3585" width="4.85546875" style="97" customWidth="1"/>
    <col min="3586" max="3586" width="30.85546875" style="97" customWidth="1"/>
    <col min="3587" max="3587" width="84.42578125" style="97" customWidth="1"/>
    <col min="3588" max="3588" width="42.7109375" style="97" customWidth="1"/>
    <col min="3589" max="3589" width="4.85546875" style="97" customWidth="1"/>
    <col min="3590" max="3840" width="11.42578125" style="97"/>
    <col min="3841" max="3841" width="4.85546875" style="97" customWidth="1"/>
    <col min="3842" max="3842" width="30.85546875" style="97" customWidth="1"/>
    <col min="3843" max="3843" width="84.42578125" style="97" customWidth="1"/>
    <col min="3844" max="3844" width="42.7109375" style="97" customWidth="1"/>
    <col min="3845" max="3845" width="4.85546875" style="97" customWidth="1"/>
    <col min="3846" max="4096" width="11.42578125" style="97"/>
    <col min="4097" max="4097" width="4.85546875" style="97" customWidth="1"/>
    <col min="4098" max="4098" width="30.85546875" style="97" customWidth="1"/>
    <col min="4099" max="4099" width="84.42578125" style="97" customWidth="1"/>
    <col min="4100" max="4100" width="42.7109375" style="97" customWidth="1"/>
    <col min="4101" max="4101" width="4.85546875" style="97" customWidth="1"/>
    <col min="4102" max="4352" width="11.42578125" style="97"/>
    <col min="4353" max="4353" width="4.85546875" style="97" customWidth="1"/>
    <col min="4354" max="4354" width="30.85546875" style="97" customWidth="1"/>
    <col min="4355" max="4355" width="84.42578125" style="97" customWidth="1"/>
    <col min="4356" max="4356" width="42.7109375" style="97" customWidth="1"/>
    <col min="4357" max="4357" width="4.85546875" style="97" customWidth="1"/>
    <col min="4358" max="4608" width="11.42578125" style="97"/>
    <col min="4609" max="4609" width="4.85546875" style="97" customWidth="1"/>
    <col min="4610" max="4610" width="30.85546875" style="97" customWidth="1"/>
    <col min="4611" max="4611" width="84.42578125" style="97" customWidth="1"/>
    <col min="4612" max="4612" width="42.7109375" style="97" customWidth="1"/>
    <col min="4613" max="4613" width="4.85546875" style="97" customWidth="1"/>
    <col min="4614" max="4864" width="11.42578125" style="97"/>
    <col min="4865" max="4865" width="4.85546875" style="97" customWidth="1"/>
    <col min="4866" max="4866" width="30.85546875" style="97" customWidth="1"/>
    <col min="4867" max="4867" width="84.42578125" style="97" customWidth="1"/>
    <col min="4868" max="4868" width="42.7109375" style="97" customWidth="1"/>
    <col min="4869" max="4869" width="4.85546875" style="97" customWidth="1"/>
    <col min="4870" max="5120" width="11.42578125" style="97"/>
    <col min="5121" max="5121" width="4.85546875" style="97" customWidth="1"/>
    <col min="5122" max="5122" width="30.85546875" style="97" customWidth="1"/>
    <col min="5123" max="5123" width="84.42578125" style="97" customWidth="1"/>
    <col min="5124" max="5124" width="42.7109375" style="97" customWidth="1"/>
    <col min="5125" max="5125" width="4.85546875" style="97" customWidth="1"/>
    <col min="5126" max="5376" width="11.42578125" style="97"/>
    <col min="5377" max="5377" width="4.85546875" style="97" customWidth="1"/>
    <col min="5378" max="5378" width="30.85546875" style="97" customWidth="1"/>
    <col min="5379" max="5379" width="84.42578125" style="97" customWidth="1"/>
    <col min="5380" max="5380" width="42.7109375" style="97" customWidth="1"/>
    <col min="5381" max="5381" width="4.85546875" style="97" customWidth="1"/>
    <col min="5382" max="5632" width="11.42578125" style="97"/>
    <col min="5633" max="5633" width="4.85546875" style="97" customWidth="1"/>
    <col min="5634" max="5634" width="30.85546875" style="97" customWidth="1"/>
    <col min="5635" max="5635" width="84.42578125" style="97" customWidth="1"/>
    <col min="5636" max="5636" width="42.7109375" style="97" customWidth="1"/>
    <col min="5637" max="5637" width="4.85546875" style="97" customWidth="1"/>
    <col min="5638" max="5888" width="11.42578125" style="97"/>
    <col min="5889" max="5889" width="4.85546875" style="97" customWidth="1"/>
    <col min="5890" max="5890" width="30.85546875" style="97" customWidth="1"/>
    <col min="5891" max="5891" width="84.42578125" style="97" customWidth="1"/>
    <col min="5892" max="5892" width="42.7109375" style="97" customWidth="1"/>
    <col min="5893" max="5893" width="4.85546875" style="97" customWidth="1"/>
    <col min="5894" max="6144" width="11.42578125" style="97"/>
    <col min="6145" max="6145" width="4.85546875" style="97" customWidth="1"/>
    <col min="6146" max="6146" width="30.85546875" style="97" customWidth="1"/>
    <col min="6147" max="6147" width="84.42578125" style="97" customWidth="1"/>
    <col min="6148" max="6148" width="42.7109375" style="97" customWidth="1"/>
    <col min="6149" max="6149" width="4.85546875" style="97" customWidth="1"/>
    <col min="6150" max="6400" width="11.42578125" style="97"/>
    <col min="6401" max="6401" width="4.85546875" style="97" customWidth="1"/>
    <col min="6402" max="6402" width="30.85546875" style="97" customWidth="1"/>
    <col min="6403" max="6403" width="84.42578125" style="97" customWidth="1"/>
    <col min="6404" max="6404" width="42.7109375" style="97" customWidth="1"/>
    <col min="6405" max="6405" width="4.85546875" style="97" customWidth="1"/>
    <col min="6406" max="6656" width="11.42578125" style="97"/>
    <col min="6657" max="6657" width="4.85546875" style="97" customWidth="1"/>
    <col min="6658" max="6658" width="30.85546875" style="97" customWidth="1"/>
    <col min="6659" max="6659" width="84.42578125" style="97" customWidth="1"/>
    <col min="6660" max="6660" width="42.7109375" style="97" customWidth="1"/>
    <col min="6661" max="6661" width="4.85546875" style="97" customWidth="1"/>
    <col min="6662" max="6912" width="11.42578125" style="97"/>
    <col min="6913" max="6913" width="4.85546875" style="97" customWidth="1"/>
    <col min="6914" max="6914" width="30.85546875" style="97" customWidth="1"/>
    <col min="6915" max="6915" width="84.42578125" style="97" customWidth="1"/>
    <col min="6916" max="6916" width="42.7109375" style="97" customWidth="1"/>
    <col min="6917" max="6917" width="4.85546875" style="97" customWidth="1"/>
    <col min="6918" max="7168" width="11.42578125" style="97"/>
    <col min="7169" max="7169" width="4.85546875" style="97" customWidth="1"/>
    <col min="7170" max="7170" width="30.85546875" style="97" customWidth="1"/>
    <col min="7171" max="7171" width="84.42578125" style="97" customWidth="1"/>
    <col min="7172" max="7172" width="42.7109375" style="97" customWidth="1"/>
    <col min="7173" max="7173" width="4.85546875" style="97" customWidth="1"/>
    <col min="7174" max="7424" width="11.42578125" style="97"/>
    <col min="7425" max="7425" width="4.85546875" style="97" customWidth="1"/>
    <col min="7426" max="7426" width="30.85546875" style="97" customWidth="1"/>
    <col min="7427" max="7427" width="84.42578125" style="97" customWidth="1"/>
    <col min="7428" max="7428" width="42.7109375" style="97" customWidth="1"/>
    <col min="7429" max="7429" width="4.85546875" style="97" customWidth="1"/>
    <col min="7430" max="7680" width="11.42578125" style="97"/>
    <col min="7681" max="7681" width="4.85546875" style="97" customWidth="1"/>
    <col min="7682" max="7682" width="30.85546875" style="97" customWidth="1"/>
    <col min="7683" max="7683" width="84.42578125" style="97" customWidth="1"/>
    <col min="7684" max="7684" width="42.7109375" style="97" customWidth="1"/>
    <col min="7685" max="7685" width="4.85546875" style="97" customWidth="1"/>
    <col min="7686" max="7936" width="11.42578125" style="97"/>
    <col min="7937" max="7937" width="4.85546875" style="97" customWidth="1"/>
    <col min="7938" max="7938" width="30.85546875" style="97" customWidth="1"/>
    <col min="7939" max="7939" width="84.42578125" style="97" customWidth="1"/>
    <col min="7940" max="7940" width="42.7109375" style="97" customWidth="1"/>
    <col min="7941" max="7941" width="4.85546875" style="97" customWidth="1"/>
    <col min="7942" max="8192" width="11.42578125" style="97"/>
    <col min="8193" max="8193" width="4.85546875" style="97" customWidth="1"/>
    <col min="8194" max="8194" width="30.85546875" style="97" customWidth="1"/>
    <col min="8195" max="8195" width="84.42578125" style="97" customWidth="1"/>
    <col min="8196" max="8196" width="42.7109375" style="97" customWidth="1"/>
    <col min="8197" max="8197" width="4.85546875" style="97" customWidth="1"/>
    <col min="8198" max="8448" width="11.42578125" style="97"/>
    <col min="8449" max="8449" width="4.85546875" style="97" customWidth="1"/>
    <col min="8450" max="8450" width="30.85546875" style="97" customWidth="1"/>
    <col min="8451" max="8451" width="84.42578125" style="97" customWidth="1"/>
    <col min="8452" max="8452" width="42.7109375" style="97" customWidth="1"/>
    <col min="8453" max="8453" width="4.85546875" style="97" customWidth="1"/>
    <col min="8454" max="8704" width="11.42578125" style="97"/>
    <col min="8705" max="8705" width="4.85546875" style="97" customWidth="1"/>
    <col min="8706" max="8706" width="30.85546875" style="97" customWidth="1"/>
    <col min="8707" max="8707" width="84.42578125" style="97" customWidth="1"/>
    <col min="8708" max="8708" width="42.7109375" style="97" customWidth="1"/>
    <col min="8709" max="8709" width="4.85546875" style="97" customWidth="1"/>
    <col min="8710" max="8960" width="11.42578125" style="97"/>
    <col min="8961" max="8961" width="4.85546875" style="97" customWidth="1"/>
    <col min="8962" max="8962" width="30.85546875" style="97" customWidth="1"/>
    <col min="8963" max="8963" width="84.42578125" style="97" customWidth="1"/>
    <col min="8964" max="8964" width="42.7109375" style="97" customWidth="1"/>
    <col min="8965" max="8965" width="4.85546875" style="97" customWidth="1"/>
    <col min="8966" max="9216" width="11.42578125" style="97"/>
    <col min="9217" max="9217" width="4.85546875" style="97" customWidth="1"/>
    <col min="9218" max="9218" width="30.85546875" style="97" customWidth="1"/>
    <col min="9219" max="9219" width="84.42578125" style="97" customWidth="1"/>
    <col min="9220" max="9220" width="42.7109375" style="97" customWidth="1"/>
    <col min="9221" max="9221" width="4.85546875" style="97" customWidth="1"/>
    <col min="9222" max="9472" width="11.42578125" style="97"/>
    <col min="9473" max="9473" width="4.85546875" style="97" customWidth="1"/>
    <col min="9474" max="9474" width="30.85546875" style="97" customWidth="1"/>
    <col min="9475" max="9475" width="84.42578125" style="97" customWidth="1"/>
    <col min="9476" max="9476" width="42.7109375" style="97" customWidth="1"/>
    <col min="9477" max="9477" width="4.85546875" style="97" customWidth="1"/>
    <col min="9478" max="9728" width="11.42578125" style="97"/>
    <col min="9729" max="9729" width="4.85546875" style="97" customWidth="1"/>
    <col min="9730" max="9730" width="30.85546875" style="97" customWidth="1"/>
    <col min="9731" max="9731" width="84.42578125" style="97" customWidth="1"/>
    <col min="9732" max="9732" width="42.7109375" style="97" customWidth="1"/>
    <col min="9733" max="9733" width="4.85546875" style="97" customWidth="1"/>
    <col min="9734" max="9984" width="11.42578125" style="97"/>
    <col min="9985" max="9985" width="4.85546875" style="97" customWidth="1"/>
    <col min="9986" max="9986" width="30.85546875" style="97" customWidth="1"/>
    <col min="9987" max="9987" width="84.42578125" style="97" customWidth="1"/>
    <col min="9988" max="9988" width="42.7109375" style="97" customWidth="1"/>
    <col min="9989" max="9989" width="4.85546875" style="97" customWidth="1"/>
    <col min="9990" max="10240" width="11.42578125" style="97"/>
    <col min="10241" max="10241" width="4.85546875" style="97" customWidth="1"/>
    <col min="10242" max="10242" width="30.85546875" style="97" customWidth="1"/>
    <col min="10243" max="10243" width="84.42578125" style="97" customWidth="1"/>
    <col min="10244" max="10244" width="42.7109375" style="97" customWidth="1"/>
    <col min="10245" max="10245" width="4.85546875" style="97" customWidth="1"/>
    <col min="10246" max="10496" width="11.42578125" style="97"/>
    <col min="10497" max="10497" width="4.85546875" style="97" customWidth="1"/>
    <col min="10498" max="10498" width="30.85546875" style="97" customWidth="1"/>
    <col min="10499" max="10499" width="84.42578125" style="97" customWidth="1"/>
    <col min="10500" max="10500" width="42.7109375" style="97" customWidth="1"/>
    <col min="10501" max="10501" width="4.85546875" style="97" customWidth="1"/>
    <col min="10502" max="10752" width="11.42578125" style="97"/>
    <col min="10753" max="10753" width="4.85546875" style="97" customWidth="1"/>
    <col min="10754" max="10754" width="30.85546875" style="97" customWidth="1"/>
    <col min="10755" max="10755" width="84.42578125" style="97" customWidth="1"/>
    <col min="10756" max="10756" width="42.7109375" style="97" customWidth="1"/>
    <col min="10757" max="10757" width="4.85546875" style="97" customWidth="1"/>
    <col min="10758" max="11008" width="11.42578125" style="97"/>
    <col min="11009" max="11009" width="4.85546875" style="97" customWidth="1"/>
    <col min="11010" max="11010" width="30.85546875" style="97" customWidth="1"/>
    <col min="11011" max="11011" width="84.42578125" style="97" customWidth="1"/>
    <col min="11012" max="11012" width="42.7109375" style="97" customWidth="1"/>
    <col min="11013" max="11013" width="4.85546875" style="97" customWidth="1"/>
    <col min="11014" max="11264" width="11.42578125" style="97"/>
    <col min="11265" max="11265" width="4.85546875" style="97" customWidth="1"/>
    <col min="11266" max="11266" width="30.85546875" style="97" customWidth="1"/>
    <col min="11267" max="11267" width="84.42578125" style="97" customWidth="1"/>
    <col min="11268" max="11268" width="42.7109375" style="97" customWidth="1"/>
    <col min="11269" max="11269" width="4.85546875" style="97" customWidth="1"/>
    <col min="11270" max="11520" width="11.42578125" style="97"/>
    <col min="11521" max="11521" width="4.85546875" style="97" customWidth="1"/>
    <col min="11522" max="11522" width="30.85546875" style="97" customWidth="1"/>
    <col min="11523" max="11523" width="84.42578125" style="97" customWidth="1"/>
    <col min="11524" max="11524" width="42.7109375" style="97" customWidth="1"/>
    <col min="11525" max="11525" width="4.85546875" style="97" customWidth="1"/>
    <col min="11526" max="11776" width="11.42578125" style="97"/>
    <col min="11777" max="11777" width="4.85546875" style="97" customWidth="1"/>
    <col min="11778" max="11778" width="30.85546875" style="97" customWidth="1"/>
    <col min="11779" max="11779" width="84.42578125" style="97" customWidth="1"/>
    <col min="11780" max="11780" width="42.7109375" style="97" customWidth="1"/>
    <col min="11781" max="11781" width="4.85546875" style="97" customWidth="1"/>
    <col min="11782" max="12032" width="11.42578125" style="97"/>
    <col min="12033" max="12033" width="4.85546875" style="97" customWidth="1"/>
    <col min="12034" max="12034" width="30.85546875" style="97" customWidth="1"/>
    <col min="12035" max="12035" width="84.42578125" style="97" customWidth="1"/>
    <col min="12036" max="12036" width="42.7109375" style="97" customWidth="1"/>
    <col min="12037" max="12037" width="4.85546875" style="97" customWidth="1"/>
    <col min="12038" max="12288" width="11.42578125" style="97"/>
    <col min="12289" max="12289" width="4.85546875" style="97" customWidth="1"/>
    <col min="12290" max="12290" width="30.85546875" style="97" customWidth="1"/>
    <col min="12291" max="12291" width="84.42578125" style="97" customWidth="1"/>
    <col min="12292" max="12292" width="42.7109375" style="97" customWidth="1"/>
    <col min="12293" max="12293" width="4.85546875" style="97" customWidth="1"/>
    <col min="12294" max="12544" width="11.42578125" style="97"/>
    <col min="12545" max="12545" width="4.85546875" style="97" customWidth="1"/>
    <col min="12546" max="12546" width="30.85546875" style="97" customWidth="1"/>
    <col min="12547" max="12547" width="84.42578125" style="97" customWidth="1"/>
    <col min="12548" max="12548" width="42.7109375" style="97" customWidth="1"/>
    <col min="12549" max="12549" width="4.85546875" style="97" customWidth="1"/>
    <col min="12550" max="12800" width="11.42578125" style="97"/>
    <col min="12801" max="12801" width="4.85546875" style="97" customWidth="1"/>
    <col min="12802" max="12802" width="30.85546875" style="97" customWidth="1"/>
    <col min="12803" max="12803" width="84.42578125" style="97" customWidth="1"/>
    <col min="12804" max="12804" width="42.7109375" style="97" customWidth="1"/>
    <col min="12805" max="12805" width="4.85546875" style="97" customWidth="1"/>
    <col min="12806" max="13056" width="11.42578125" style="97"/>
    <col min="13057" max="13057" width="4.85546875" style="97" customWidth="1"/>
    <col min="13058" max="13058" width="30.85546875" style="97" customWidth="1"/>
    <col min="13059" max="13059" width="84.42578125" style="97" customWidth="1"/>
    <col min="13060" max="13060" width="42.7109375" style="97" customWidth="1"/>
    <col min="13061" max="13061" width="4.85546875" style="97" customWidth="1"/>
    <col min="13062" max="13312" width="11.42578125" style="97"/>
    <col min="13313" max="13313" width="4.85546875" style="97" customWidth="1"/>
    <col min="13314" max="13314" width="30.85546875" style="97" customWidth="1"/>
    <col min="13315" max="13315" width="84.42578125" style="97" customWidth="1"/>
    <col min="13316" max="13316" width="42.7109375" style="97" customWidth="1"/>
    <col min="13317" max="13317" width="4.85546875" style="97" customWidth="1"/>
    <col min="13318" max="13568" width="11.42578125" style="97"/>
    <col min="13569" max="13569" width="4.85546875" style="97" customWidth="1"/>
    <col min="13570" max="13570" width="30.85546875" style="97" customWidth="1"/>
    <col min="13571" max="13571" width="84.42578125" style="97" customWidth="1"/>
    <col min="13572" max="13572" width="42.7109375" style="97" customWidth="1"/>
    <col min="13573" max="13573" width="4.85546875" style="97" customWidth="1"/>
    <col min="13574" max="13824" width="11.42578125" style="97"/>
    <col min="13825" max="13825" width="4.85546875" style="97" customWidth="1"/>
    <col min="13826" max="13826" width="30.85546875" style="97" customWidth="1"/>
    <col min="13827" max="13827" width="84.42578125" style="97" customWidth="1"/>
    <col min="13828" max="13828" width="42.7109375" style="97" customWidth="1"/>
    <col min="13829" max="13829" width="4.85546875" style="97" customWidth="1"/>
    <col min="13830" max="14080" width="11.42578125" style="97"/>
    <col min="14081" max="14081" width="4.85546875" style="97" customWidth="1"/>
    <col min="14082" max="14082" width="30.85546875" style="97" customWidth="1"/>
    <col min="14083" max="14083" width="84.42578125" style="97" customWidth="1"/>
    <col min="14084" max="14084" width="42.7109375" style="97" customWidth="1"/>
    <col min="14085" max="14085" width="4.85546875" style="97" customWidth="1"/>
    <col min="14086" max="14336" width="11.42578125" style="97"/>
    <col min="14337" max="14337" width="4.85546875" style="97" customWidth="1"/>
    <col min="14338" max="14338" width="30.85546875" style="97" customWidth="1"/>
    <col min="14339" max="14339" width="84.42578125" style="97" customWidth="1"/>
    <col min="14340" max="14340" width="42.7109375" style="97" customWidth="1"/>
    <col min="14341" max="14341" width="4.85546875" style="97" customWidth="1"/>
    <col min="14342" max="14592" width="11.42578125" style="97"/>
    <col min="14593" max="14593" width="4.85546875" style="97" customWidth="1"/>
    <col min="14594" max="14594" width="30.85546875" style="97" customWidth="1"/>
    <col min="14595" max="14595" width="84.42578125" style="97" customWidth="1"/>
    <col min="14596" max="14596" width="42.7109375" style="97" customWidth="1"/>
    <col min="14597" max="14597" width="4.85546875" style="97" customWidth="1"/>
    <col min="14598" max="14848" width="11.42578125" style="97"/>
    <col min="14849" max="14849" width="4.85546875" style="97" customWidth="1"/>
    <col min="14850" max="14850" width="30.85546875" style="97" customWidth="1"/>
    <col min="14851" max="14851" width="84.42578125" style="97" customWidth="1"/>
    <col min="14852" max="14852" width="42.7109375" style="97" customWidth="1"/>
    <col min="14853" max="14853" width="4.85546875" style="97" customWidth="1"/>
    <col min="14854" max="15104" width="11.42578125" style="97"/>
    <col min="15105" max="15105" width="4.85546875" style="97" customWidth="1"/>
    <col min="15106" max="15106" width="30.85546875" style="97" customWidth="1"/>
    <col min="15107" max="15107" width="84.42578125" style="97" customWidth="1"/>
    <col min="15108" max="15108" width="42.7109375" style="97" customWidth="1"/>
    <col min="15109" max="15109" width="4.85546875" style="97" customWidth="1"/>
    <col min="15110" max="15360" width="11.42578125" style="97"/>
    <col min="15361" max="15361" width="4.85546875" style="97" customWidth="1"/>
    <col min="15362" max="15362" width="30.85546875" style="97" customWidth="1"/>
    <col min="15363" max="15363" width="84.42578125" style="97" customWidth="1"/>
    <col min="15364" max="15364" width="42.7109375" style="97" customWidth="1"/>
    <col min="15365" max="15365" width="4.85546875" style="97" customWidth="1"/>
    <col min="15366" max="15616" width="11.42578125" style="97"/>
    <col min="15617" max="15617" width="4.85546875" style="97" customWidth="1"/>
    <col min="15618" max="15618" width="30.85546875" style="97" customWidth="1"/>
    <col min="15619" max="15619" width="84.42578125" style="97" customWidth="1"/>
    <col min="15620" max="15620" width="42.7109375" style="97" customWidth="1"/>
    <col min="15621" max="15621" width="4.85546875" style="97" customWidth="1"/>
    <col min="15622" max="15872" width="11.42578125" style="97"/>
    <col min="15873" max="15873" width="4.85546875" style="97" customWidth="1"/>
    <col min="15874" max="15874" width="30.85546875" style="97" customWidth="1"/>
    <col min="15875" max="15875" width="84.42578125" style="97" customWidth="1"/>
    <col min="15876" max="15876" width="42.7109375" style="97" customWidth="1"/>
    <col min="15877" max="15877" width="4.85546875" style="97" customWidth="1"/>
    <col min="15878" max="16128" width="11.42578125" style="97"/>
    <col min="16129" max="16129" width="4.85546875" style="97" customWidth="1"/>
    <col min="16130" max="16130" width="30.85546875" style="97" customWidth="1"/>
    <col min="16131" max="16131" width="84.42578125" style="97" customWidth="1"/>
    <col min="16132" max="16132" width="42.7109375" style="97" customWidth="1"/>
    <col min="16133" max="16133" width="4.85546875" style="97" customWidth="1"/>
    <col min="16134" max="16384" width="11.42578125" style="97"/>
  </cols>
  <sheetData>
    <row r="1" spans="1:8" s="92" customFormat="1">
      <c r="B1" s="841" t="s">
        <v>387</v>
      </c>
      <c r="C1" s="841"/>
      <c r="D1" s="841"/>
      <c r="E1" s="841"/>
    </row>
    <row r="2" spans="1:8" s="92" customFormat="1">
      <c r="B2" s="841" t="s">
        <v>438</v>
      </c>
      <c r="C2" s="841"/>
      <c r="D2" s="841"/>
      <c r="E2" s="841"/>
    </row>
    <row r="3" spans="1:8" s="92" customFormat="1">
      <c r="B3" s="841" t="s">
        <v>1</v>
      </c>
      <c r="C3" s="841"/>
      <c r="D3" s="841"/>
      <c r="E3" s="841"/>
    </row>
    <row r="4" spans="1:8">
      <c r="A4" s="93"/>
      <c r="B4" s="94"/>
      <c r="C4" s="842" t="str">
        <f>+EA!C5</f>
        <v>INSTITUTO MUNICIPAL DE CAPACITACION Y CERTIFICACION POR COMPETENCIAS DE PLAYAS DE ROSARITO B.C.</v>
      </c>
      <c r="D4" s="842"/>
      <c r="E4" s="123"/>
      <c r="F4" s="96"/>
      <c r="G4" s="96"/>
      <c r="H4" s="96"/>
    </row>
    <row r="5" spans="1:8">
      <c r="A5" s="93"/>
      <c r="B5" s="224"/>
      <c r="C5" s="99"/>
      <c r="D5" s="99"/>
      <c r="E5" s="100"/>
    </row>
    <row r="6" spans="1:8" s="103" customFormat="1">
      <c r="A6" s="101"/>
      <c r="B6" s="225"/>
      <c r="C6" s="101"/>
      <c r="D6" s="101"/>
      <c r="E6" s="102"/>
    </row>
    <row r="7" spans="1:8" s="104" customFormat="1">
      <c r="A7" s="843" t="s">
        <v>388</v>
      </c>
      <c r="B7" s="844"/>
      <c r="C7" s="539" t="s">
        <v>389</v>
      </c>
      <c r="D7" s="539" t="s">
        <v>390</v>
      </c>
      <c r="E7" s="540"/>
    </row>
    <row r="8" spans="1:8" s="274" customFormat="1" ht="11.25">
      <c r="A8" s="271"/>
      <c r="B8" s="272"/>
      <c r="C8" s="272"/>
      <c r="D8" s="272"/>
      <c r="E8" s="273"/>
    </row>
    <row r="9" spans="1:8" s="280" customFormat="1" ht="11.25">
      <c r="A9" s="275"/>
      <c r="B9" s="276" t="s">
        <v>450</v>
      </c>
      <c r="C9" s="277" t="s">
        <v>460</v>
      </c>
      <c r="D9" s="278">
        <v>9740.52</v>
      </c>
      <c r="E9" s="279"/>
    </row>
    <row r="10" spans="1:8" s="280" customFormat="1" ht="11.25">
      <c r="A10" s="275"/>
      <c r="B10" s="276" t="s">
        <v>451</v>
      </c>
      <c r="C10" s="277" t="s">
        <v>460</v>
      </c>
      <c r="D10" s="278">
        <v>9740</v>
      </c>
      <c r="E10" s="279"/>
    </row>
    <row r="11" spans="1:8" s="280" customFormat="1" ht="11.25">
      <c r="A11" s="275"/>
      <c r="B11" s="276" t="s">
        <v>452</v>
      </c>
      <c r="C11" s="277" t="s">
        <v>461</v>
      </c>
      <c r="D11" s="278">
        <v>1548</v>
      </c>
      <c r="E11" s="279"/>
    </row>
    <row r="12" spans="1:8" s="280" customFormat="1" ht="11.25">
      <c r="A12" s="275"/>
      <c r="B12" s="276" t="s">
        <v>491</v>
      </c>
      <c r="C12" s="277" t="s">
        <v>462</v>
      </c>
      <c r="D12" s="278">
        <v>6029</v>
      </c>
      <c r="E12" s="279"/>
    </row>
    <row r="13" spans="1:8" s="280" customFormat="1" ht="11.25">
      <c r="A13" s="275"/>
      <c r="B13" s="276" t="s">
        <v>453</v>
      </c>
      <c r="C13" s="277" t="s">
        <v>463</v>
      </c>
      <c r="D13" s="278">
        <v>4640</v>
      </c>
      <c r="E13" s="279"/>
    </row>
    <row r="14" spans="1:8" s="280" customFormat="1" ht="11.25">
      <c r="A14" s="275"/>
      <c r="B14" s="276" t="s">
        <v>454</v>
      </c>
      <c r="C14" s="277" t="s">
        <v>463</v>
      </c>
      <c r="D14" s="278">
        <v>4640</v>
      </c>
      <c r="E14" s="279"/>
    </row>
    <row r="15" spans="1:8" s="280" customFormat="1" ht="11.25">
      <c r="A15" s="275"/>
      <c r="B15" s="276" t="s">
        <v>455</v>
      </c>
      <c r="C15" s="277" t="s">
        <v>464</v>
      </c>
      <c r="D15" s="278">
        <v>3480</v>
      </c>
      <c r="E15" s="279"/>
    </row>
    <row r="16" spans="1:8" s="280" customFormat="1" ht="11.25">
      <c r="A16" s="275"/>
      <c r="B16" s="276" t="s">
        <v>456</v>
      </c>
      <c r="C16" s="277" t="s">
        <v>464</v>
      </c>
      <c r="D16" s="278">
        <v>3480</v>
      </c>
      <c r="E16" s="279"/>
    </row>
    <row r="17" spans="1:5" s="280" customFormat="1" ht="11.25">
      <c r="A17" s="275"/>
      <c r="B17" s="276" t="s">
        <v>457</v>
      </c>
      <c r="C17" s="277" t="s">
        <v>465</v>
      </c>
      <c r="D17" s="278">
        <v>3431</v>
      </c>
      <c r="E17" s="279"/>
    </row>
    <row r="18" spans="1:5" s="280" customFormat="1" ht="11.25">
      <c r="A18" s="275"/>
      <c r="B18" s="276" t="s">
        <v>458</v>
      </c>
      <c r="C18" s="277" t="s">
        <v>465</v>
      </c>
      <c r="D18" s="278">
        <v>3431</v>
      </c>
      <c r="E18" s="279"/>
    </row>
    <row r="19" spans="1:5" s="280" customFormat="1" ht="11.25">
      <c r="A19" s="275"/>
      <c r="B19" s="276" t="s">
        <v>459</v>
      </c>
      <c r="C19" s="277" t="s">
        <v>465</v>
      </c>
      <c r="D19" s="278">
        <v>3431</v>
      </c>
      <c r="E19" s="279"/>
    </row>
    <row r="20" spans="1:5" s="280" customFormat="1" ht="11.25">
      <c r="A20" s="275"/>
      <c r="B20" s="276" t="s">
        <v>466</v>
      </c>
      <c r="C20" s="277" t="s">
        <v>482</v>
      </c>
      <c r="D20" s="278">
        <v>160.99</v>
      </c>
      <c r="E20" s="279"/>
    </row>
    <row r="21" spans="1:5" s="280" customFormat="1" ht="11.25">
      <c r="A21" s="275"/>
      <c r="B21" s="276" t="s">
        <v>467</v>
      </c>
      <c r="C21" s="277" t="s">
        <v>483</v>
      </c>
      <c r="D21" s="278">
        <v>116</v>
      </c>
      <c r="E21" s="279"/>
    </row>
    <row r="22" spans="1:5" s="280" customFormat="1" ht="11.25">
      <c r="A22" s="275"/>
      <c r="B22" s="276" t="s">
        <v>468</v>
      </c>
      <c r="C22" s="283" t="s">
        <v>483</v>
      </c>
      <c r="D22" s="278">
        <v>160.99</v>
      </c>
      <c r="E22" s="279"/>
    </row>
    <row r="23" spans="1:5" s="280" customFormat="1" ht="11.25">
      <c r="A23" s="282"/>
      <c r="B23" s="276" t="s">
        <v>469</v>
      </c>
      <c r="C23" s="283" t="s">
        <v>483</v>
      </c>
      <c r="D23" s="278">
        <v>160.99</v>
      </c>
      <c r="E23" s="279"/>
    </row>
    <row r="24" spans="1:5" s="280" customFormat="1" ht="11.25">
      <c r="A24" s="282"/>
      <c r="B24" s="276" t="s">
        <v>470</v>
      </c>
      <c r="C24" s="283" t="s">
        <v>480</v>
      </c>
      <c r="D24" s="278">
        <v>161</v>
      </c>
      <c r="E24" s="279"/>
    </row>
    <row r="25" spans="1:5" s="280" customFormat="1" ht="11.25">
      <c r="A25" s="282"/>
      <c r="B25" s="276" t="s">
        <v>471</v>
      </c>
      <c r="C25" s="283" t="s">
        <v>481</v>
      </c>
      <c r="D25" s="278">
        <v>1640</v>
      </c>
      <c r="E25" s="279"/>
    </row>
    <row r="26" spans="1:5" s="280" customFormat="1" ht="11.25">
      <c r="A26" s="282"/>
      <c r="B26" s="276" t="s">
        <v>472</v>
      </c>
      <c r="C26" s="277" t="s">
        <v>484</v>
      </c>
      <c r="D26" s="278">
        <v>947.41</v>
      </c>
      <c r="E26" s="279"/>
    </row>
    <row r="27" spans="1:5" s="280" customFormat="1" ht="11.25">
      <c r="A27" s="282"/>
      <c r="B27" s="276" t="s">
        <v>473</v>
      </c>
      <c r="C27" s="277" t="s">
        <v>485</v>
      </c>
      <c r="D27" s="278">
        <v>775</v>
      </c>
      <c r="E27" s="279"/>
    </row>
    <row r="28" spans="1:5" s="280" customFormat="1" ht="11.25">
      <c r="A28" s="282"/>
      <c r="B28" s="276" t="s">
        <v>474</v>
      </c>
      <c r="C28" s="277" t="s">
        <v>486</v>
      </c>
      <c r="D28" s="278">
        <v>7499</v>
      </c>
      <c r="E28" s="279"/>
    </row>
    <row r="29" spans="1:5" s="280" customFormat="1" ht="11.25">
      <c r="A29" s="282"/>
      <c r="B29" s="276" t="s">
        <v>475</v>
      </c>
      <c r="C29" s="277" t="s">
        <v>487</v>
      </c>
      <c r="D29" s="278">
        <v>1378.45</v>
      </c>
      <c r="E29" s="279"/>
    </row>
    <row r="30" spans="1:5" s="280" customFormat="1" ht="11.25">
      <c r="A30" s="282"/>
      <c r="B30" s="276" t="s">
        <v>476</v>
      </c>
      <c r="C30" s="277" t="s">
        <v>488</v>
      </c>
      <c r="D30" s="278">
        <v>3706.03</v>
      </c>
      <c r="E30" s="279"/>
    </row>
    <row r="31" spans="1:5" s="280" customFormat="1" ht="11.25">
      <c r="A31" s="282"/>
      <c r="B31" s="276" t="s">
        <v>492</v>
      </c>
      <c r="C31" s="277" t="s">
        <v>489</v>
      </c>
      <c r="D31" s="278">
        <v>214.66</v>
      </c>
      <c r="E31" s="279"/>
    </row>
    <row r="32" spans="1:5" s="280" customFormat="1" ht="11.25">
      <c r="A32" s="282"/>
      <c r="B32" s="276" t="s">
        <v>477</v>
      </c>
      <c r="C32" s="277" t="s">
        <v>489</v>
      </c>
      <c r="D32" s="278">
        <v>214.66</v>
      </c>
      <c r="E32" s="279"/>
    </row>
    <row r="33" spans="1:6" s="280" customFormat="1" ht="11.25">
      <c r="A33" s="282"/>
      <c r="B33" s="276" t="s">
        <v>478</v>
      </c>
      <c r="C33" s="277" t="s">
        <v>489</v>
      </c>
      <c r="D33" s="278">
        <v>214.66</v>
      </c>
      <c r="E33" s="279"/>
    </row>
    <row r="34" spans="1:6" s="280" customFormat="1" ht="11.25">
      <c r="A34" s="282"/>
      <c r="B34" s="276" t="s">
        <v>479</v>
      </c>
      <c r="C34" s="277" t="s">
        <v>490</v>
      </c>
      <c r="D34" s="280">
        <v>1917</v>
      </c>
      <c r="E34" s="279"/>
    </row>
    <row r="35" spans="1:6" s="280" customFormat="1" ht="11.25">
      <c r="A35" s="282"/>
      <c r="B35" s="276"/>
      <c r="C35" s="277"/>
      <c r="D35" s="545">
        <v>78882</v>
      </c>
      <c r="E35" s="279"/>
    </row>
    <row r="36" spans="1:6" s="280" customFormat="1" ht="11.25">
      <c r="A36" s="282"/>
      <c r="B36" s="276"/>
      <c r="E36" s="279"/>
    </row>
    <row r="37" spans="1:6" s="280" customFormat="1" ht="11.25">
      <c r="A37" s="282"/>
      <c r="B37" s="276"/>
      <c r="C37" s="277"/>
      <c r="D37" s="278"/>
      <c r="E37" s="279"/>
    </row>
    <row r="38" spans="1:6" s="280" customFormat="1" ht="11.25">
      <c r="A38" s="282"/>
      <c r="B38" s="276"/>
      <c r="E38" s="279"/>
    </row>
    <row r="39" spans="1:6" s="280" customFormat="1" ht="11.25">
      <c r="A39" s="282"/>
      <c r="B39" s="276"/>
      <c r="C39" s="277"/>
      <c r="D39" s="278"/>
      <c r="E39" s="279"/>
    </row>
    <row r="40" spans="1:6" s="280" customFormat="1" ht="11.25">
      <c r="A40" s="282"/>
      <c r="B40" s="276"/>
      <c r="C40" s="285"/>
      <c r="D40" s="278"/>
      <c r="E40" s="279"/>
    </row>
    <row r="41" spans="1:6" s="280" customFormat="1" ht="11.25">
      <c r="A41" s="282"/>
      <c r="B41" s="276"/>
      <c r="C41" s="285"/>
      <c r="D41" s="278"/>
      <c r="E41" s="279"/>
    </row>
    <row r="42" spans="1:6" s="280" customFormat="1" ht="11.25">
      <c r="A42" s="282"/>
      <c r="B42" s="276"/>
      <c r="C42" s="259"/>
      <c r="D42" s="281"/>
      <c r="E42" s="279"/>
      <c r="F42" s="280" t="s">
        <v>134</v>
      </c>
    </row>
    <row r="43" spans="1:6" s="280" customFormat="1" ht="11.25">
      <c r="A43" s="282"/>
      <c r="B43" s="276"/>
      <c r="C43" s="286"/>
      <c r="D43" s="281"/>
      <c r="E43" s="279"/>
      <c r="F43" s="280" t="s">
        <v>134</v>
      </c>
    </row>
    <row r="44" spans="1:6" s="280" customFormat="1" ht="11.25">
      <c r="A44" s="282"/>
      <c r="B44" s="276"/>
      <c r="C44" s="286"/>
      <c r="D44" s="278"/>
      <c r="E44" s="279"/>
    </row>
    <row r="45" spans="1:6" s="280" customFormat="1" ht="11.25">
      <c r="A45" s="282"/>
      <c r="B45" s="276"/>
      <c r="C45" s="286"/>
      <c r="D45" s="278"/>
      <c r="E45" s="279"/>
    </row>
    <row r="46" spans="1:6" s="280" customFormat="1" ht="11.25">
      <c r="A46" s="282"/>
      <c r="B46" s="276"/>
      <c r="C46" s="286"/>
      <c r="D46" s="278"/>
      <c r="E46" s="279"/>
    </row>
    <row r="47" spans="1:6" s="280" customFormat="1" ht="11.25">
      <c r="A47" s="282"/>
      <c r="B47" s="276"/>
      <c r="C47" s="286"/>
      <c r="D47" s="278"/>
      <c r="E47" s="279"/>
    </row>
    <row r="48" spans="1:6" s="280" customFormat="1" ht="11.25">
      <c r="A48" s="282"/>
      <c r="B48" s="276"/>
      <c r="C48" s="286"/>
      <c r="D48" s="278"/>
      <c r="E48" s="279"/>
    </row>
    <row r="49" spans="1:9" s="280" customFormat="1" ht="11.25">
      <c r="A49" s="282"/>
      <c r="B49" s="276"/>
      <c r="C49" s="286"/>
      <c r="D49" s="278"/>
      <c r="E49" s="279"/>
    </row>
    <row r="50" spans="1:9" s="280" customFormat="1" ht="11.25">
      <c r="A50" s="282"/>
      <c r="B50" s="276"/>
      <c r="C50" s="286"/>
      <c r="D50" s="278"/>
      <c r="E50" s="279"/>
    </row>
    <row r="51" spans="1:9" s="280" customFormat="1" ht="11.25">
      <c r="A51" s="282"/>
      <c r="B51" s="284"/>
      <c r="C51" s="283"/>
      <c r="D51" s="278"/>
      <c r="E51" s="279"/>
    </row>
    <row r="52" spans="1:9" s="280" customFormat="1" ht="11.25">
      <c r="A52" s="282"/>
      <c r="B52" s="284"/>
      <c r="C52" s="283"/>
      <c r="D52" s="278"/>
      <c r="E52" s="279"/>
    </row>
    <row r="53" spans="1:9" s="280" customFormat="1" ht="11.25">
      <c r="A53" s="282"/>
      <c r="B53" s="284"/>
      <c r="C53" s="283"/>
      <c r="D53" s="278"/>
      <c r="E53" s="279"/>
    </row>
    <row r="54" spans="1:9" s="280" customFormat="1" ht="11.25">
      <c r="A54" s="282"/>
      <c r="B54" s="284"/>
      <c r="C54" s="283"/>
      <c r="D54" s="278"/>
      <c r="E54" s="279"/>
    </row>
    <row r="55" spans="1:9" s="280" customFormat="1" ht="11.25">
      <c r="A55" s="282"/>
      <c r="B55" s="284"/>
      <c r="C55" s="283"/>
      <c r="D55" s="278"/>
      <c r="E55" s="279"/>
    </row>
    <row r="56" spans="1:9" s="280" customFormat="1" ht="11.25">
      <c r="A56" s="282"/>
      <c r="B56" s="284"/>
      <c r="C56" s="287"/>
      <c r="D56" s="278"/>
      <c r="E56" s="279"/>
    </row>
    <row r="57" spans="1:9" s="280" customFormat="1" ht="11.25">
      <c r="A57" s="282"/>
      <c r="B57" s="284"/>
      <c r="C57" s="287"/>
      <c r="D57" s="278"/>
      <c r="E57" s="279"/>
    </row>
    <row r="58" spans="1:9" ht="13.5" customHeight="1">
      <c r="A58" s="108"/>
      <c r="B58" s="109"/>
      <c r="C58" s="544"/>
      <c r="D58" s="546">
        <f>SUM(D9:D34)</f>
        <v>72857.360000000015</v>
      </c>
      <c r="E58" s="112"/>
    </row>
    <row r="59" spans="1:9" ht="12" customHeight="1">
      <c r="A59" s="108"/>
      <c r="B59" s="109"/>
      <c r="C59" s="221"/>
      <c r="D59" s="111"/>
      <c r="E59" s="112"/>
    </row>
    <row r="60" spans="1:9" ht="3.75" customHeight="1">
      <c r="A60" s="115"/>
      <c r="B60" s="116"/>
      <c r="C60" s="222"/>
      <c r="D60" s="117"/>
      <c r="E60" s="118"/>
    </row>
    <row r="61" spans="1:9">
      <c r="A61" s="119"/>
      <c r="B61" s="120"/>
      <c r="C61" s="839"/>
      <c r="D61" s="840"/>
      <c r="E61" s="840"/>
    </row>
    <row r="62" spans="1:9">
      <c r="A62" s="121"/>
      <c r="B62" s="226"/>
      <c r="C62" s="121"/>
      <c r="D62" s="220" t="s">
        <v>134</v>
      </c>
      <c r="E62" s="122"/>
      <c r="F62" s="122"/>
      <c r="G62" s="121"/>
      <c r="H62" s="121"/>
      <c r="I62" s="121"/>
    </row>
    <row r="64" spans="1:9">
      <c r="B64" s="268"/>
      <c r="C64" s="228"/>
      <c r="D64" s="269"/>
    </row>
    <row r="65" spans="2:4">
      <c r="B65" s="264" t="str">
        <f>+'Post Fiscal'!B39</f>
        <v>DIRECTORA GENERAL</v>
      </c>
      <c r="C65" s="267" t="s">
        <v>134</v>
      </c>
      <c r="D65" s="267" t="str">
        <f>+Int!B40</f>
        <v>COORDINACION ADMINISTRATIVA Y CUENTA PUBLICA</v>
      </c>
    </row>
    <row r="66" spans="2:4">
      <c r="B66" s="264" t="str">
        <f>+'Post Fiscal'!B40</f>
        <v>C. JULIANA OROZCO DAGNINO</v>
      </c>
      <c r="C66" s="267" t="s">
        <v>134</v>
      </c>
      <c r="D66" s="264" t="str">
        <f>+Int!B41</f>
        <v>IVONNE SARAHI FLORES DUARTE</v>
      </c>
    </row>
    <row r="67" spans="2:4">
      <c r="B67" s="266"/>
      <c r="C67" s="265"/>
    </row>
  </sheetData>
  <mergeCells count="6">
    <mergeCell ref="C61:E61"/>
    <mergeCell ref="B1:E1"/>
    <mergeCell ref="B2:E2"/>
    <mergeCell ref="B3:E3"/>
    <mergeCell ref="C4:D4"/>
    <mergeCell ref="A7:B7"/>
  </mergeCells>
  <pageMargins left="0.70866141732283472" right="0.70866141732283472" top="0.74803149606299213" bottom="0.74803149606299213" header="0.31496062992125984" footer="0.31496062992125984"/>
  <pageSetup scale="56" fitToHeight="0" orientation="landscape" r:id="rId1"/>
  <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A1:I50"/>
  <sheetViews>
    <sheetView workbookViewId="0">
      <selection activeCell="A7" sqref="A7:E7"/>
    </sheetView>
  </sheetViews>
  <sheetFormatPr baseColWidth="10" defaultColWidth="11.42578125" defaultRowHeight="12"/>
  <cols>
    <col min="1" max="1" width="4.85546875" style="97" customWidth="1"/>
    <col min="2" max="2" width="38" style="97" customWidth="1"/>
    <col min="3" max="3" width="47.7109375" style="97" customWidth="1"/>
    <col min="4" max="4" width="31.7109375" style="97" customWidth="1"/>
    <col min="5" max="5" width="4.85546875" style="97" customWidth="1"/>
    <col min="6" max="6" width="4.42578125" style="97" customWidth="1"/>
    <col min="7" max="256" width="11.42578125" style="97"/>
    <col min="257" max="257" width="4.85546875" style="97" customWidth="1"/>
    <col min="258" max="258" width="30.85546875" style="97" customWidth="1"/>
    <col min="259" max="259" width="84.42578125" style="97" customWidth="1"/>
    <col min="260" max="260" width="42.7109375" style="97" customWidth="1"/>
    <col min="261" max="261" width="4.85546875" style="97" customWidth="1"/>
    <col min="262" max="512" width="11.42578125" style="97"/>
    <col min="513" max="513" width="4.85546875" style="97" customWidth="1"/>
    <col min="514" max="514" width="30.85546875" style="97" customWidth="1"/>
    <col min="515" max="515" width="84.42578125" style="97" customWidth="1"/>
    <col min="516" max="516" width="42.7109375" style="97" customWidth="1"/>
    <col min="517" max="517" width="4.85546875" style="97" customWidth="1"/>
    <col min="518" max="768" width="11.42578125" style="97"/>
    <col min="769" max="769" width="4.85546875" style="97" customWidth="1"/>
    <col min="770" max="770" width="30.85546875" style="97" customWidth="1"/>
    <col min="771" max="771" width="84.42578125" style="97" customWidth="1"/>
    <col min="772" max="772" width="42.7109375" style="97" customWidth="1"/>
    <col min="773" max="773" width="4.85546875" style="97" customWidth="1"/>
    <col min="774" max="1024" width="11.42578125" style="97"/>
    <col min="1025" max="1025" width="4.85546875" style="97" customWidth="1"/>
    <col min="1026" max="1026" width="30.85546875" style="97" customWidth="1"/>
    <col min="1027" max="1027" width="84.42578125" style="97" customWidth="1"/>
    <col min="1028" max="1028" width="42.7109375" style="97" customWidth="1"/>
    <col min="1029" max="1029" width="4.85546875" style="97" customWidth="1"/>
    <col min="1030" max="1280" width="11.42578125" style="97"/>
    <col min="1281" max="1281" width="4.85546875" style="97" customWidth="1"/>
    <col min="1282" max="1282" width="30.85546875" style="97" customWidth="1"/>
    <col min="1283" max="1283" width="84.42578125" style="97" customWidth="1"/>
    <col min="1284" max="1284" width="42.7109375" style="97" customWidth="1"/>
    <col min="1285" max="1285" width="4.85546875" style="97" customWidth="1"/>
    <col min="1286" max="1536" width="11.42578125" style="97"/>
    <col min="1537" max="1537" width="4.85546875" style="97" customWidth="1"/>
    <col min="1538" max="1538" width="30.85546875" style="97" customWidth="1"/>
    <col min="1539" max="1539" width="84.42578125" style="97" customWidth="1"/>
    <col min="1540" max="1540" width="42.7109375" style="97" customWidth="1"/>
    <col min="1541" max="1541" width="4.85546875" style="97" customWidth="1"/>
    <col min="1542" max="1792" width="11.42578125" style="97"/>
    <col min="1793" max="1793" width="4.85546875" style="97" customWidth="1"/>
    <col min="1794" max="1794" width="30.85546875" style="97" customWidth="1"/>
    <col min="1795" max="1795" width="84.42578125" style="97" customWidth="1"/>
    <col min="1796" max="1796" width="42.7109375" style="97" customWidth="1"/>
    <col min="1797" max="1797" width="4.85546875" style="97" customWidth="1"/>
    <col min="1798" max="2048" width="11.42578125" style="97"/>
    <col min="2049" max="2049" width="4.85546875" style="97" customWidth="1"/>
    <col min="2050" max="2050" width="30.85546875" style="97" customWidth="1"/>
    <col min="2051" max="2051" width="84.42578125" style="97" customWidth="1"/>
    <col min="2052" max="2052" width="42.7109375" style="97" customWidth="1"/>
    <col min="2053" max="2053" width="4.85546875" style="97" customWidth="1"/>
    <col min="2054" max="2304" width="11.42578125" style="97"/>
    <col min="2305" max="2305" width="4.85546875" style="97" customWidth="1"/>
    <col min="2306" max="2306" width="30.85546875" style="97" customWidth="1"/>
    <col min="2307" max="2307" width="84.42578125" style="97" customWidth="1"/>
    <col min="2308" max="2308" width="42.7109375" style="97" customWidth="1"/>
    <col min="2309" max="2309" width="4.85546875" style="97" customWidth="1"/>
    <col min="2310" max="2560" width="11.42578125" style="97"/>
    <col min="2561" max="2561" width="4.85546875" style="97" customWidth="1"/>
    <col min="2562" max="2562" width="30.85546875" style="97" customWidth="1"/>
    <col min="2563" max="2563" width="84.42578125" style="97" customWidth="1"/>
    <col min="2564" max="2564" width="42.7109375" style="97" customWidth="1"/>
    <col min="2565" max="2565" width="4.85546875" style="97" customWidth="1"/>
    <col min="2566" max="2816" width="11.42578125" style="97"/>
    <col min="2817" max="2817" width="4.85546875" style="97" customWidth="1"/>
    <col min="2818" max="2818" width="30.85546875" style="97" customWidth="1"/>
    <col min="2819" max="2819" width="84.42578125" style="97" customWidth="1"/>
    <col min="2820" max="2820" width="42.7109375" style="97" customWidth="1"/>
    <col min="2821" max="2821" width="4.85546875" style="97" customWidth="1"/>
    <col min="2822" max="3072" width="11.42578125" style="97"/>
    <col min="3073" max="3073" width="4.85546875" style="97" customWidth="1"/>
    <col min="3074" max="3074" width="30.85546875" style="97" customWidth="1"/>
    <col min="3075" max="3075" width="84.42578125" style="97" customWidth="1"/>
    <col min="3076" max="3076" width="42.7109375" style="97" customWidth="1"/>
    <col min="3077" max="3077" width="4.85546875" style="97" customWidth="1"/>
    <col min="3078" max="3328" width="11.42578125" style="97"/>
    <col min="3329" max="3329" width="4.85546875" style="97" customWidth="1"/>
    <col min="3330" max="3330" width="30.85546875" style="97" customWidth="1"/>
    <col min="3331" max="3331" width="84.42578125" style="97" customWidth="1"/>
    <col min="3332" max="3332" width="42.7109375" style="97" customWidth="1"/>
    <col min="3333" max="3333" width="4.85546875" style="97" customWidth="1"/>
    <col min="3334" max="3584" width="11.42578125" style="97"/>
    <col min="3585" max="3585" width="4.85546875" style="97" customWidth="1"/>
    <col min="3586" max="3586" width="30.85546875" style="97" customWidth="1"/>
    <col min="3587" max="3587" width="84.42578125" style="97" customWidth="1"/>
    <col min="3588" max="3588" width="42.7109375" style="97" customWidth="1"/>
    <col min="3589" max="3589" width="4.85546875" style="97" customWidth="1"/>
    <col min="3590" max="3840" width="11.42578125" style="97"/>
    <col min="3841" max="3841" width="4.85546875" style="97" customWidth="1"/>
    <col min="3842" max="3842" width="30.85546875" style="97" customWidth="1"/>
    <col min="3843" max="3843" width="84.42578125" style="97" customWidth="1"/>
    <col min="3844" max="3844" width="42.7109375" style="97" customWidth="1"/>
    <col min="3845" max="3845" width="4.85546875" style="97" customWidth="1"/>
    <col min="3846" max="4096" width="11.42578125" style="97"/>
    <col min="4097" max="4097" width="4.85546875" style="97" customWidth="1"/>
    <col min="4098" max="4098" width="30.85546875" style="97" customWidth="1"/>
    <col min="4099" max="4099" width="84.42578125" style="97" customWidth="1"/>
    <col min="4100" max="4100" width="42.7109375" style="97" customWidth="1"/>
    <col min="4101" max="4101" width="4.85546875" style="97" customWidth="1"/>
    <col min="4102" max="4352" width="11.42578125" style="97"/>
    <col min="4353" max="4353" width="4.85546875" style="97" customWidth="1"/>
    <col min="4354" max="4354" width="30.85546875" style="97" customWidth="1"/>
    <col min="4355" max="4355" width="84.42578125" style="97" customWidth="1"/>
    <col min="4356" max="4356" width="42.7109375" style="97" customWidth="1"/>
    <col min="4357" max="4357" width="4.85546875" style="97" customWidth="1"/>
    <col min="4358" max="4608" width="11.42578125" style="97"/>
    <col min="4609" max="4609" width="4.85546875" style="97" customWidth="1"/>
    <col min="4610" max="4610" width="30.85546875" style="97" customWidth="1"/>
    <col min="4611" max="4611" width="84.42578125" style="97" customWidth="1"/>
    <col min="4612" max="4612" width="42.7109375" style="97" customWidth="1"/>
    <col min="4613" max="4613" width="4.85546875" style="97" customWidth="1"/>
    <col min="4614" max="4864" width="11.42578125" style="97"/>
    <col min="4865" max="4865" width="4.85546875" style="97" customWidth="1"/>
    <col min="4866" max="4866" width="30.85546875" style="97" customWidth="1"/>
    <col min="4867" max="4867" width="84.42578125" style="97" customWidth="1"/>
    <col min="4868" max="4868" width="42.7109375" style="97" customWidth="1"/>
    <col min="4869" max="4869" width="4.85546875" style="97" customWidth="1"/>
    <col min="4870" max="5120" width="11.42578125" style="97"/>
    <col min="5121" max="5121" width="4.85546875" style="97" customWidth="1"/>
    <col min="5122" max="5122" width="30.85546875" style="97" customWidth="1"/>
    <col min="5123" max="5123" width="84.42578125" style="97" customWidth="1"/>
    <col min="5124" max="5124" width="42.7109375" style="97" customWidth="1"/>
    <col min="5125" max="5125" width="4.85546875" style="97" customWidth="1"/>
    <col min="5126" max="5376" width="11.42578125" style="97"/>
    <col min="5377" max="5377" width="4.85546875" style="97" customWidth="1"/>
    <col min="5378" max="5378" width="30.85546875" style="97" customWidth="1"/>
    <col min="5379" max="5379" width="84.42578125" style="97" customWidth="1"/>
    <col min="5380" max="5380" width="42.7109375" style="97" customWidth="1"/>
    <col min="5381" max="5381" width="4.85546875" style="97" customWidth="1"/>
    <col min="5382" max="5632" width="11.42578125" style="97"/>
    <col min="5633" max="5633" width="4.85546875" style="97" customWidth="1"/>
    <col min="5634" max="5634" width="30.85546875" style="97" customWidth="1"/>
    <col min="5635" max="5635" width="84.42578125" style="97" customWidth="1"/>
    <col min="5636" max="5636" width="42.7109375" style="97" customWidth="1"/>
    <col min="5637" max="5637" width="4.85546875" style="97" customWidth="1"/>
    <col min="5638" max="5888" width="11.42578125" style="97"/>
    <col min="5889" max="5889" width="4.85546875" style="97" customWidth="1"/>
    <col min="5890" max="5890" width="30.85546875" style="97" customWidth="1"/>
    <col min="5891" max="5891" width="84.42578125" style="97" customWidth="1"/>
    <col min="5892" max="5892" width="42.7109375" style="97" customWidth="1"/>
    <col min="5893" max="5893" width="4.85546875" style="97" customWidth="1"/>
    <col min="5894" max="6144" width="11.42578125" style="97"/>
    <col min="6145" max="6145" width="4.85546875" style="97" customWidth="1"/>
    <col min="6146" max="6146" width="30.85546875" style="97" customWidth="1"/>
    <col min="6147" max="6147" width="84.42578125" style="97" customWidth="1"/>
    <col min="6148" max="6148" width="42.7109375" style="97" customWidth="1"/>
    <col min="6149" max="6149" width="4.85546875" style="97" customWidth="1"/>
    <col min="6150" max="6400" width="11.42578125" style="97"/>
    <col min="6401" max="6401" width="4.85546875" style="97" customWidth="1"/>
    <col min="6402" max="6402" width="30.85546875" style="97" customWidth="1"/>
    <col min="6403" max="6403" width="84.42578125" style="97" customWidth="1"/>
    <col min="6404" max="6404" width="42.7109375" style="97" customWidth="1"/>
    <col min="6405" max="6405" width="4.85546875" style="97" customWidth="1"/>
    <col min="6406" max="6656" width="11.42578125" style="97"/>
    <col min="6657" max="6657" width="4.85546875" style="97" customWidth="1"/>
    <col min="6658" max="6658" width="30.85546875" style="97" customWidth="1"/>
    <col min="6659" max="6659" width="84.42578125" style="97" customWidth="1"/>
    <col min="6660" max="6660" width="42.7109375" style="97" customWidth="1"/>
    <col min="6661" max="6661" width="4.85546875" style="97" customWidth="1"/>
    <col min="6662" max="6912" width="11.42578125" style="97"/>
    <col min="6913" max="6913" width="4.85546875" style="97" customWidth="1"/>
    <col min="6914" max="6914" width="30.85546875" style="97" customWidth="1"/>
    <col min="6915" max="6915" width="84.42578125" style="97" customWidth="1"/>
    <col min="6916" max="6916" width="42.7109375" style="97" customWidth="1"/>
    <col min="6917" max="6917" width="4.85546875" style="97" customWidth="1"/>
    <col min="6918" max="7168" width="11.42578125" style="97"/>
    <col min="7169" max="7169" width="4.85546875" style="97" customWidth="1"/>
    <col min="7170" max="7170" width="30.85546875" style="97" customWidth="1"/>
    <col min="7171" max="7171" width="84.42578125" style="97" customWidth="1"/>
    <col min="7172" max="7172" width="42.7109375" style="97" customWidth="1"/>
    <col min="7173" max="7173" width="4.85546875" style="97" customWidth="1"/>
    <col min="7174" max="7424" width="11.42578125" style="97"/>
    <col min="7425" max="7425" width="4.85546875" style="97" customWidth="1"/>
    <col min="7426" max="7426" width="30.85546875" style="97" customWidth="1"/>
    <col min="7427" max="7427" width="84.42578125" style="97" customWidth="1"/>
    <col min="7428" max="7428" width="42.7109375" style="97" customWidth="1"/>
    <col min="7429" max="7429" width="4.85546875" style="97" customWidth="1"/>
    <col min="7430" max="7680" width="11.42578125" style="97"/>
    <col min="7681" max="7681" width="4.85546875" style="97" customWidth="1"/>
    <col min="7682" max="7682" width="30.85546875" style="97" customWidth="1"/>
    <col min="7683" max="7683" width="84.42578125" style="97" customWidth="1"/>
    <col min="7684" max="7684" width="42.7109375" style="97" customWidth="1"/>
    <col min="7685" max="7685" width="4.85546875" style="97" customWidth="1"/>
    <col min="7686" max="7936" width="11.42578125" style="97"/>
    <col min="7937" max="7937" width="4.85546875" style="97" customWidth="1"/>
    <col min="7938" max="7938" width="30.85546875" style="97" customWidth="1"/>
    <col min="7939" max="7939" width="84.42578125" style="97" customWidth="1"/>
    <col min="7940" max="7940" width="42.7109375" style="97" customWidth="1"/>
    <col min="7941" max="7941" width="4.85546875" style="97" customWidth="1"/>
    <col min="7942" max="8192" width="11.42578125" style="97"/>
    <col min="8193" max="8193" width="4.85546875" style="97" customWidth="1"/>
    <col min="8194" max="8194" width="30.85546875" style="97" customWidth="1"/>
    <col min="8195" max="8195" width="84.42578125" style="97" customWidth="1"/>
    <col min="8196" max="8196" width="42.7109375" style="97" customWidth="1"/>
    <col min="8197" max="8197" width="4.85546875" style="97" customWidth="1"/>
    <col min="8198" max="8448" width="11.42578125" style="97"/>
    <col min="8449" max="8449" width="4.85546875" style="97" customWidth="1"/>
    <col min="8450" max="8450" width="30.85546875" style="97" customWidth="1"/>
    <col min="8451" max="8451" width="84.42578125" style="97" customWidth="1"/>
    <col min="8452" max="8452" width="42.7109375" style="97" customWidth="1"/>
    <col min="8453" max="8453" width="4.85546875" style="97" customWidth="1"/>
    <col min="8454" max="8704" width="11.42578125" style="97"/>
    <col min="8705" max="8705" width="4.85546875" style="97" customWidth="1"/>
    <col min="8706" max="8706" width="30.85546875" style="97" customWidth="1"/>
    <col min="8707" max="8707" width="84.42578125" style="97" customWidth="1"/>
    <col min="8708" max="8708" width="42.7109375" style="97" customWidth="1"/>
    <col min="8709" max="8709" width="4.85546875" style="97" customWidth="1"/>
    <col min="8710" max="8960" width="11.42578125" style="97"/>
    <col min="8961" max="8961" width="4.85546875" style="97" customWidth="1"/>
    <col min="8962" max="8962" width="30.85546875" style="97" customWidth="1"/>
    <col min="8963" max="8963" width="84.42578125" style="97" customWidth="1"/>
    <col min="8964" max="8964" width="42.7109375" style="97" customWidth="1"/>
    <col min="8965" max="8965" width="4.85546875" style="97" customWidth="1"/>
    <col min="8966" max="9216" width="11.42578125" style="97"/>
    <col min="9217" max="9217" width="4.85546875" style="97" customWidth="1"/>
    <col min="9218" max="9218" width="30.85546875" style="97" customWidth="1"/>
    <col min="9219" max="9219" width="84.42578125" style="97" customWidth="1"/>
    <col min="9220" max="9220" width="42.7109375" style="97" customWidth="1"/>
    <col min="9221" max="9221" width="4.85546875" style="97" customWidth="1"/>
    <col min="9222" max="9472" width="11.42578125" style="97"/>
    <col min="9473" max="9473" width="4.85546875" style="97" customWidth="1"/>
    <col min="9474" max="9474" width="30.85546875" style="97" customWidth="1"/>
    <col min="9475" max="9475" width="84.42578125" style="97" customWidth="1"/>
    <col min="9476" max="9476" width="42.7109375" style="97" customWidth="1"/>
    <col min="9477" max="9477" width="4.85546875" style="97" customWidth="1"/>
    <col min="9478" max="9728" width="11.42578125" style="97"/>
    <col min="9729" max="9729" width="4.85546875" style="97" customWidth="1"/>
    <col min="9730" max="9730" width="30.85546875" style="97" customWidth="1"/>
    <col min="9731" max="9731" width="84.42578125" style="97" customWidth="1"/>
    <col min="9732" max="9732" width="42.7109375" style="97" customWidth="1"/>
    <col min="9733" max="9733" width="4.85546875" style="97" customWidth="1"/>
    <col min="9734" max="9984" width="11.42578125" style="97"/>
    <col min="9985" max="9985" width="4.85546875" style="97" customWidth="1"/>
    <col min="9986" max="9986" width="30.85546875" style="97" customWidth="1"/>
    <col min="9987" max="9987" width="84.42578125" style="97" customWidth="1"/>
    <col min="9988" max="9988" width="42.7109375" style="97" customWidth="1"/>
    <col min="9989" max="9989" width="4.85546875" style="97" customWidth="1"/>
    <col min="9990" max="10240" width="11.42578125" style="97"/>
    <col min="10241" max="10241" width="4.85546875" style="97" customWidth="1"/>
    <col min="10242" max="10242" width="30.85546875" style="97" customWidth="1"/>
    <col min="10243" max="10243" width="84.42578125" style="97" customWidth="1"/>
    <col min="10244" max="10244" width="42.7109375" style="97" customWidth="1"/>
    <col min="10245" max="10245" width="4.85546875" style="97" customWidth="1"/>
    <col min="10246" max="10496" width="11.42578125" style="97"/>
    <col min="10497" max="10497" width="4.85546875" style="97" customWidth="1"/>
    <col min="10498" max="10498" width="30.85546875" style="97" customWidth="1"/>
    <col min="10499" max="10499" width="84.42578125" style="97" customWidth="1"/>
    <col min="10500" max="10500" width="42.7109375" style="97" customWidth="1"/>
    <col min="10501" max="10501" width="4.85546875" style="97" customWidth="1"/>
    <col min="10502" max="10752" width="11.42578125" style="97"/>
    <col min="10753" max="10753" width="4.85546875" style="97" customWidth="1"/>
    <col min="10754" max="10754" width="30.85546875" style="97" customWidth="1"/>
    <col min="10755" max="10755" width="84.42578125" style="97" customWidth="1"/>
    <col min="10756" max="10756" width="42.7109375" style="97" customWidth="1"/>
    <col min="10757" max="10757" width="4.85546875" style="97" customWidth="1"/>
    <col min="10758" max="11008" width="11.42578125" style="97"/>
    <col min="11009" max="11009" width="4.85546875" style="97" customWidth="1"/>
    <col min="11010" max="11010" width="30.85546875" style="97" customWidth="1"/>
    <col min="11011" max="11011" width="84.42578125" style="97" customWidth="1"/>
    <col min="11012" max="11012" width="42.7109375" style="97" customWidth="1"/>
    <col min="11013" max="11013" width="4.85546875" style="97" customWidth="1"/>
    <col min="11014" max="11264" width="11.42578125" style="97"/>
    <col min="11265" max="11265" width="4.85546875" style="97" customWidth="1"/>
    <col min="11266" max="11266" width="30.85546875" style="97" customWidth="1"/>
    <col min="11267" max="11267" width="84.42578125" style="97" customWidth="1"/>
    <col min="11268" max="11268" width="42.7109375" style="97" customWidth="1"/>
    <col min="11269" max="11269" width="4.85546875" style="97" customWidth="1"/>
    <col min="11270" max="11520" width="11.42578125" style="97"/>
    <col min="11521" max="11521" width="4.85546875" style="97" customWidth="1"/>
    <col min="11522" max="11522" width="30.85546875" style="97" customWidth="1"/>
    <col min="11523" max="11523" width="84.42578125" style="97" customWidth="1"/>
    <col min="11524" max="11524" width="42.7109375" style="97" customWidth="1"/>
    <col min="11525" max="11525" width="4.85546875" style="97" customWidth="1"/>
    <col min="11526" max="11776" width="11.42578125" style="97"/>
    <col min="11777" max="11777" width="4.85546875" style="97" customWidth="1"/>
    <col min="11778" max="11778" width="30.85546875" style="97" customWidth="1"/>
    <col min="11779" max="11779" width="84.42578125" style="97" customWidth="1"/>
    <col min="11780" max="11780" width="42.7109375" style="97" customWidth="1"/>
    <col min="11781" max="11781" width="4.85546875" style="97" customWidth="1"/>
    <col min="11782" max="12032" width="11.42578125" style="97"/>
    <col min="12033" max="12033" width="4.85546875" style="97" customWidth="1"/>
    <col min="12034" max="12034" width="30.85546875" style="97" customWidth="1"/>
    <col min="12035" max="12035" width="84.42578125" style="97" customWidth="1"/>
    <col min="12036" max="12036" width="42.7109375" style="97" customWidth="1"/>
    <col min="12037" max="12037" width="4.85546875" style="97" customWidth="1"/>
    <col min="12038" max="12288" width="11.42578125" style="97"/>
    <col min="12289" max="12289" width="4.85546875" style="97" customWidth="1"/>
    <col min="12290" max="12290" width="30.85546875" style="97" customWidth="1"/>
    <col min="12291" max="12291" width="84.42578125" style="97" customWidth="1"/>
    <col min="12292" max="12292" width="42.7109375" style="97" customWidth="1"/>
    <col min="12293" max="12293" width="4.85546875" style="97" customWidth="1"/>
    <col min="12294" max="12544" width="11.42578125" style="97"/>
    <col min="12545" max="12545" width="4.85546875" style="97" customWidth="1"/>
    <col min="12546" max="12546" width="30.85546875" style="97" customWidth="1"/>
    <col min="12547" max="12547" width="84.42578125" style="97" customWidth="1"/>
    <col min="12548" max="12548" width="42.7109375" style="97" customWidth="1"/>
    <col min="12549" max="12549" width="4.85546875" style="97" customWidth="1"/>
    <col min="12550" max="12800" width="11.42578125" style="97"/>
    <col min="12801" max="12801" width="4.85546875" style="97" customWidth="1"/>
    <col min="12802" max="12802" width="30.85546875" style="97" customWidth="1"/>
    <col min="12803" max="12803" width="84.42578125" style="97" customWidth="1"/>
    <col min="12804" max="12804" width="42.7109375" style="97" customWidth="1"/>
    <col min="12805" max="12805" width="4.85546875" style="97" customWidth="1"/>
    <col min="12806" max="13056" width="11.42578125" style="97"/>
    <col min="13057" max="13057" width="4.85546875" style="97" customWidth="1"/>
    <col min="13058" max="13058" width="30.85546875" style="97" customWidth="1"/>
    <col min="13059" max="13059" width="84.42578125" style="97" customWidth="1"/>
    <col min="13060" max="13060" width="42.7109375" style="97" customWidth="1"/>
    <col min="13061" max="13061" width="4.85546875" style="97" customWidth="1"/>
    <col min="13062" max="13312" width="11.42578125" style="97"/>
    <col min="13313" max="13313" width="4.85546875" style="97" customWidth="1"/>
    <col min="13314" max="13314" width="30.85546875" style="97" customWidth="1"/>
    <col min="13315" max="13315" width="84.42578125" style="97" customWidth="1"/>
    <col min="13316" max="13316" width="42.7109375" style="97" customWidth="1"/>
    <col min="13317" max="13317" width="4.85546875" style="97" customWidth="1"/>
    <col min="13318" max="13568" width="11.42578125" style="97"/>
    <col min="13569" max="13569" width="4.85546875" style="97" customWidth="1"/>
    <col min="13570" max="13570" width="30.85546875" style="97" customWidth="1"/>
    <col min="13571" max="13571" width="84.42578125" style="97" customWidth="1"/>
    <col min="13572" max="13572" width="42.7109375" style="97" customWidth="1"/>
    <col min="13573" max="13573" width="4.85546875" style="97" customWidth="1"/>
    <col min="13574" max="13824" width="11.42578125" style="97"/>
    <col min="13825" max="13825" width="4.85546875" style="97" customWidth="1"/>
    <col min="13826" max="13826" width="30.85546875" style="97" customWidth="1"/>
    <col min="13827" max="13827" width="84.42578125" style="97" customWidth="1"/>
    <col min="13828" max="13828" width="42.7109375" style="97" customWidth="1"/>
    <col min="13829" max="13829" width="4.85546875" style="97" customWidth="1"/>
    <col min="13830" max="14080" width="11.42578125" style="97"/>
    <col min="14081" max="14081" width="4.85546875" style="97" customWidth="1"/>
    <col min="14082" max="14082" width="30.85546875" style="97" customWidth="1"/>
    <col min="14083" max="14083" width="84.42578125" style="97" customWidth="1"/>
    <col min="14084" max="14084" width="42.7109375" style="97" customWidth="1"/>
    <col min="14085" max="14085" width="4.85546875" style="97" customWidth="1"/>
    <col min="14086" max="14336" width="11.42578125" style="97"/>
    <col min="14337" max="14337" width="4.85546875" style="97" customWidth="1"/>
    <col min="14338" max="14338" width="30.85546875" style="97" customWidth="1"/>
    <col min="14339" max="14339" width="84.42578125" style="97" customWidth="1"/>
    <col min="14340" max="14340" width="42.7109375" style="97" customWidth="1"/>
    <col min="14341" max="14341" width="4.85546875" style="97" customWidth="1"/>
    <col min="14342" max="14592" width="11.42578125" style="97"/>
    <col min="14593" max="14593" width="4.85546875" style="97" customWidth="1"/>
    <col min="14594" max="14594" width="30.85546875" style="97" customWidth="1"/>
    <col min="14595" max="14595" width="84.42578125" style="97" customWidth="1"/>
    <col min="14596" max="14596" width="42.7109375" style="97" customWidth="1"/>
    <col min="14597" max="14597" width="4.85546875" style="97" customWidth="1"/>
    <col min="14598" max="14848" width="11.42578125" style="97"/>
    <col min="14849" max="14849" width="4.85546875" style="97" customWidth="1"/>
    <col min="14850" max="14850" width="30.85546875" style="97" customWidth="1"/>
    <col min="14851" max="14851" width="84.42578125" style="97" customWidth="1"/>
    <col min="14852" max="14852" width="42.7109375" style="97" customWidth="1"/>
    <col min="14853" max="14853" width="4.85546875" style="97" customWidth="1"/>
    <col min="14854" max="15104" width="11.42578125" style="97"/>
    <col min="15105" max="15105" width="4.85546875" style="97" customWidth="1"/>
    <col min="15106" max="15106" width="30.85546875" style="97" customWidth="1"/>
    <col min="15107" max="15107" width="84.42578125" style="97" customWidth="1"/>
    <col min="15108" max="15108" width="42.7109375" style="97" customWidth="1"/>
    <col min="15109" max="15109" width="4.85546875" style="97" customWidth="1"/>
    <col min="15110" max="15360" width="11.42578125" style="97"/>
    <col min="15361" max="15361" width="4.85546875" style="97" customWidth="1"/>
    <col min="15362" max="15362" width="30.85546875" style="97" customWidth="1"/>
    <col min="15363" max="15363" width="84.42578125" style="97" customWidth="1"/>
    <col min="15364" max="15364" width="42.7109375" style="97" customWidth="1"/>
    <col min="15365" max="15365" width="4.85546875" style="97" customWidth="1"/>
    <col min="15366" max="15616" width="11.42578125" style="97"/>
    <col min="15617" max="15617" width="4.85546875" style="97" customWidth="1"/>
    <col min="15618" max="15618" width="30.85546875" style="97" customWidth="1"/>
    <col min="15619" max="15619" width="84.42578125" style="97" customWidth="1"/>
    <col min="15620" max="15620" width="42.7109375" style="97" customWidth="1"/>
    <col min="15621" max="15621" width="4.85546875" style="97" customWidth="1"/>
    <col min="15622" max="15872" width="11.42578125" style="97"/>
    <col min="15873" max="15873" width="4.85546875" style="97" customWidth="1"/>
    <col min="15874" max="15874" width="30.85546875" style="97" customWidth="1"/>
    <col min="15875" max="15875" width="84.42578125" style="97" customWidth="1"/>
    <col min="15876" max="15876" width="42.7109375" style="97" customWidth="1"/>
    <col min="15877" max="15877" width="4.85546875" style="97" customWidth="1"/>
    <col min="15878" max="16128" width="11.42578125" style="97"/>
    <col min="16129" max="16129" width="4.85546875" style="97" customWidth="1"/>
    <col min="16130" max="16130" width="30.85546875" style="97" customWidth="1"/>
    <col min="16131" max="16131" width="84.42578125" style="97" customWidth="1"/>
    <col min="16132" max="16132" width="42.7109375" style="97" customWidth="1"/>
    <col min="16133" max="16133" width="4.85546875" style="97" customWidth="1"/>
    <col min="16134" max="16384" width="11.42578125" style="97"/>
  </cols>
  <sheetData>
    <row r="1" spans="1:8" s="92" customFormat="1">
      <c r="B1" s="845" t="s">
        <v>391</v>
      </c>
      <c r="C1" s="845"/>
      <c r="D1" s="845"/>
      <c r="E1" s="845"/>
    </row>
    <row r="2" spans="1:8" s="92" customFormat="1">
      <c r="B2" s="845" t="s">
        <v>438</v>
      </c>
      <c r="C2" s="845"/>
      <c r="D2" s="845"/>
      <c r="E2" s="845"/>
    </row>
    <row r="3" spans="1:8" s="92" customFormat="1">
      <c r="B3" s="845" t="s">
        <v>1</v>
      </c>
      <c r="C3" s="845"/>
      <c r="D3" s="845"/>
      <c r="E3" s="845"/>
    </row>
    <row r="4" spans="1:8">
      <c r="A4" s="93"/>
      <c r="B4" s="94"/>
      <c r="C4" s="842" t="str">
        <f>+EA!C5</f>
        <v>INSTITUTO MUNICIPAL DE CAPACITACION Y CERTIFICACION POR COMPETENCIAS DE PLAYAS DE ROSARITO B.C.</v>
      </c>
      <c r="D4" s="842"/>
      <c r="E4" s="95"/>
      <c r="F4" s="96"/>
      <c r="G4" s="96"/>
      <c r="H4" s="96"/>
    </row>
    <row r="5" spans="1:8">
      <c r="A5" s="93"/>
      <c r="B5" s="98"/>
      <c r="C5" s="99"/>
      <c r="D5" s="99"/>
      <c r="E5" s="100"/>
    </row>
    <row r="6" spans="1:8" s="103" customFormat="1">
      <c r="A6" s="101"/>
      <c r="B6" s="102"/>
      <c r="C6" s="101"/>
      <c r="D6" s="101"/>
      <c r="E6" s="102"/>
    </row>
    <row r="7" spans="1:8" s="104" customFormat="1">
      <c r="A7" s="843" t="s">
        <v>388</v>
      </c>
      <c r="B7" s="844"/>
      <c r="C7" s="539" t="s">
        <v>392</v>
      </c>
      <c r="D7" s="539" t="s">
        <v>390</v>
      </c>
      <c r="E7" s="540"/>
    </row>
    <row r="8" spans="1:8" s="103" customFormat="1">
      <c r="A8" s="105"/>
      <c r="B8" s="106"/>
      <c r="C8" s="106"/>
      <c r="D8" s="106"/>
      <c r="E8" s="107"/>
    </row>
    <row r="9" spans="1:8">
      <c r="A9" s="108"/>
      <c r="B9" s="109"/>
      <c r="C9" s="110"/>
      <c r="D9" s="111">
        <v>0</v>
      </c>
      <c r="E9" s="112"/>
    </row>
    <row r="10" spans="1:8">
      <c r="A10" s="108"/>
      <c r="B10" s="109"/>
      <c r="C10" s="110" t="s">
        <v>407</v>
      </c>
      <c r="D10" s="111">
        <v>0</v>
      </c>
      <c r="E10" s="112"/>
    </row>
    <row r="11" spans="1:8">
      <c r="A11" s="108"/>
      <c r="B11" s="109"/>
      <c r="C11" s="110"/>
      <c r="D11" s="111">
        <v>0</v>
      </c>
      <c r="E11" s="112"/>
    </row>
    <row r="12" spans="1:8">
      <c r="A12" s="108"/>
      <c r="B12" s="109"/>
      <c r="C12" s="110"/>
      <c r="D12" s="111">
        <v>0</v>
      </c>
      <c r="E12" s="112"/>
    </row>
    <row r="13" spans="1:8">
      <c r="A13" s="108"/>
      <c r="B13" s="109"/>
      <c r="C13" s="110"/>
      <c r="D13" s="111">
        <v>0</v>
      </c>
      <c r="E13" s="112"/>
    </row>
    <row r="14" spans="1:8">
      <c r="A14" s="108"/>
      <c r="B14" s="109"/>
      <c r="C14" s="110"/>
      <c r="D14" s="111">
        <v>0</v>
      </c>
      <c r="E14" s="112"/>
    </row>
    <row r="15" spans="1:8">
      <c r="A15" s="108"/>
      <c r="B15" s="109"/>
      <c r="C15" s="110"/>
      <c r="D15" s="111">
        <v>0</v>
      </c>
      <c r="E15" s="112"/>
    </row>
    <row r="16" spans="1:8">
      <c r="A16" s="108"/>
      <c r="B16" s="109"/>
      <c r="C16" s="110"/>
      <c r="D16" s="111">
        <v>0</v>
      </c>
      <c r="E16" s="112"/>
    </row>
    <row r="17" spans="1:5">
      <c r="A17" s="113"/>
      <c r="B17" s="114"/>
      <c r="C17" s="110"/>
      <c r="D17" s="111">
        <v>0</v>
      </c>
      <c r="E17" s="112"/>
    </row>
    <row r="18" spans="1:5">
      <c r="A18" s="113"/>
      <c r="B18" s="114"/>
      <c r="C18" s="110"/>
      <c r="D18" s="111">
        <v>0</v>
      </c>
      <c r="E18" s="112"/>
    </row>
    <row r="19" spans="1:5">
      <c r="A19" s="113"/>
      <c r="B19" s="114"/>
      <c r="C19" s="110"/>
      <c r="D19" s="111">
        <v>0</v>
      </c>
      <c r="E19" s="112"/>
    </row>
    <row r="20" spans="1:5">
      <c r="A20" s="113"/>
      <c r="B20" s="114"/>
      <c r="C20" s="110"/>
      <c r="D20" s="111">
        <v>0</v>
      </c>
      <c r="E20" s="112"/>
    </row>
    <row r="21" spans="1:5">
      <c r="A21" s="113"/>
      <c r="B21" s="114"/>
      <c r="C21" s="110"/>
      <c r="D21" s="111">
        <v>0</v>
      </c>
      <c r="E21" s="112"/>
    </row>
    <row r="22" spans="1:5">
      <c r="A22" s="113"/>
      <c r="B22" s="114"/>
      <c r="C22" s="110"/>
      <c r="D22" s="111">
        <v>0</v>
      </c>
      <c r="E22" s="112"/>
    </row>
    <row r="23" spans="1:5">
      <c r="A23" s="113"/>
      <c r="B23" s="114"/>
      <c r="C23" s="110"/>
      <c r="D23" s="111">
        <v>0</v>
      </c>
      <c r="E23" s="112"/>
    </row>
    <row r="24" spans="1:5">
      <c r="A24" s="113"/>
      <c r="B24" s="114"/>
      <c r="C24" s="110"/>
      <c r="D24" s="111">
        <v>0</v>
      </c>
      <c r="E24" s="112"/>
    </row>
    <row r="25" spans="1:5">
      <c r="A25" s="113"/>
      <c r="B25" s="114"/>
      <c r="C25" s="110"/>
      <c r="D25" s="111">
        <v>0</v>
      </c>
      <c r="E25" s="112"/>
    </row>
    <row r="26" spans="1:5">
      <c r="A26" s="113"/>
      <c r="B26" s="114"/>
      <c r="C26" s="110"/>
      <c r="D26" s="111">
        <v>0</v>
      </c>
      <c r="E26" s="112"/>
    </row>
    <row r="27" spans="1:5">
      <c r="A27" s="113"/>
      <c r="B27" s="114"/>
      <c r="C27" s="110"/>
      <c r="D27" s="111">
        <v>0</v>
      </c>
      <c r="E27" s="112"/>
    </row>
    <row r="28" spans="1:5">
      <c r="A28" s="113"/>
      <c r="B28" s="114"/>
      <c r="C28" s="110"/>
      <c r="D28" s="111">
        <v>0</v>
      </c>
      <c r="E28" s="112"/>
    </row>
    <row r="29" spans="1:5">
      <c r="A29" s="113"/>
      <c r="B29" s="114"/>
      <c r="C29" s="110"/>
      <c r="D29" s="111">
        <v>0</v>
      </c>
      <c r="E29" s="112"/>
    </row>
    <row r="30" spans="1:5">
      <c r="A30" s="113"/>
      <c r="B30" s="114"/>
      <c r="C30" s="110"/>
      <c r="D30" s="111">
        <v>0</v>
      </c>
      <c r="E30" s="112"/>
    </row>
    <row r="31" spans="1:5">
      <c r="A31" s="108"/>
      <c r="B31" s="109"/>
      <c r="C31" s="110"/>
      <c r="D31" s="111">
        <v>0</v>
      </c>
      <c r="E31" s="112"/>
    </row>
    <row r="32" spans="1:5">
      <c r="A32" s="108"/>
      <c r="B32" s="109"/>
      <c r="C32" s="110"/>
      <c r="D32" s="111">
        <v>0</v>
      </c>
      <c r="E32" s="112"/>
    </row>
    <row r="33" spans="1:9">
      <c r="A33" s="108"/>
      <c r="B33" s="109"/>
      <c r="C33" s="110"/>
      <c r="D33" s="111">
        <v>0</v>
      </c>
      <c r="E33" s="112"/>
    </row>
    <row r="34" spans="1:9">
      <c r="A34" s="108"/>
      <c r="B34" s="109"/>
      <c r="C34" s="110"/>
      <c r="D34" s="111">
        <v>0</v>
      </c>
      <c r="E34" s="112"/>
    </row>
    <row r="35" spans="1:9">
      <c r="A35" s="108"/>
      <c r="B35" s="109"/>
      <c r="C35" s="110"/>
      <c r="D35" s="111">
        <v>0</v>
      </c>
      <c r="E35" s="112"/>
    </row>
    <row r="36" spans="1:9">
      <c r="A36" s="108"/>
      <c r="B36" s="109"/>
      <c r="C36" s="110"/>
      <c r="D36" s="111">
        <v>0</v>
      </c>
      <c r="E36" s="112"/>
    </row>
    <row r="37" spans="1:9">
      <c r="A37" s="108"/>
      <c r="B37" s="109"/>
      <c r="C37" s="110"/>
      <c r="D37" s="111">
        <v>0</v>
      </c>
      <c r="E37" s="112"/>
    </row>
    <row r="38" spans="1:9">
      <c r="A38" s="108"/>
      <c r="B38" s="109"/>
      <c r="C38" s="110"/>
      <c r="D38" s="111">
        <v>0</v>
      </c>
      <c r="E38" s="112"/>
    </row>
    <row r="39" spans="1:9">
      <c r="A39" s="108"/>
      <c r="B39" s="109"/>
      <c r="C39" s="110"/>
      <c r="D39" s="111">
        <v>0</v>
      </c>
      <c r="E39" s="112"/>
    </row>
    <row r="40" spans="1:9">
      <c r="A40" s="108"/>
      <c r="B40" s="109"/>
      <c r="C40" s="110"/>
      <c r="D40" s="111">
        <v>0</v>
      </c>
      <c r="E40" s="112"/>
    </row>
    <row r="41" spans="1:9">
      <c r="A41" s="108"/>
      <c r="B41" s="109"/>
      <c r="C41" s="110"/>
      <c r="D41" s="111">
        <v>0</v>
      </c>
      <c r="E41" s="112"/>
    </row>
    <row r="42" spans="1:9">
      <c r="A42" s="108"/>
      <c r="B42" s="109"/>
      <c r="C42" s="110"/>
      <c r="D42" s="111">
        <v>0</v>
      </c>
      <c r="E42" s="112"/>
    </row>
    <row r="43" spans="1:9" ht="15">
      <c r="A43" s="115"/>
      <c r="B43" s="116"/>
      <c r="C43" s="541" t="s">
        <v>224</v>
      </c>
      <c r="D43" s="542">
        <f>SUM(D9:D42)</f>
        <v>0</v>
      </c>
      <c r="E43" s="543"/>
    </row>
    <row r="44" spans="1:9">
      <c r="A44" s="119"/>
      <c r="B44" s="120"/>
      <c r="C44" s="839"/>
      <c r="D44" s="840"/>
      <c r="E44" s="840"/>
    </row>
    <row r="45" spans="1:9">
      <c r="A45" s="121"/>
      <c r="B45" s="121"/>
      <c r="C45" s="121"/>
      <c r="E45" s="122"/>
      <c r="F45" s="122"/>
      <c r="G45" s="121"/>
      <c r="H45" s="121"/>
      <c r="I45" s="121"/>
    </row>
    <row r="46" spans="1:9">
      <c r="B46" s="269"/>
      <c r="D46" s="269"/>
    </row>
    <row r="47" spans="1:9">
      <c r="B47" s="267" t="str">
        <f>+Int!A40</f>
        <v>DIRECTORA GENERAL</v>
      </c>
      <c r="C47" s="280"/>
      <c r="D47" s="267" t="str">
        <f>+Int!B40</f>
        <v>COORDINACION ADMINISTRATIVA Y CUENTA PUBLICA</v>
      </c>
    </row>
    <row r="48" spans="1:9">
      <c r="B48" s="267" t="str">
        <f>+Int!A41</f>
        <v>C. JULIANA OROZCO DAGNINO</v>
      </c>
      <c r="C48" s="280"/>
      <c r="D48" s="267" t="str">
        <f>+Int!B41</f>
        <v>IVONNE SARAHI FLORES DUARTE</v>
      </c>
    </row>
    <row r="49" spans="4:4">
      <c r="D49" s="270"/>
    </row>
    <row r="50" spans="4:4">
      <c r="D50" s="270"/>
    </row>
  </sheetData>
  <mergeCells count="6">
    <mergeCell ref="C44:E44"/>
    <mergeCell ref="B1:E1"/>
    <mergeCell ref="B2:E2"/>
    <mergeCell ref="B3:E3"/>
    <mergeCell ref="C4:D4"/>
    <mergeCell ref="A7:B7"/>
  </mergeCells>
  <pageMargins left="0.7" right="0.7" top="0.75" bottom="0.75" header="0.3" footer="0.3"/>
  <pageSetup scale="73" fitToHeight="0" orientation="landscape" r:id="rId1"/>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E23"/>
  <sheetViews>
    <sheetView workbookViewId="0">
      <selection activeCell="J21" sqref="J21"/>
    </sheetView>
  </sheetViews>
  <sheetFormatPr baseColWidth="10" defaultColWidth="11.42578125" defaultRowHeight="12"/>
  <cols>
    <col min="1" max="1" width="3.140625" style="84" customWidth="1"/>
    <col min="2" max="2" width="46.5703125" style="84" customWidth="1"/>
    <col min="3" max="3" width="19.85546875" style="84" customWidth="1"/>
    <col min="4" max="4" width="19.7109375" style="84" customWidth="1"/>
    <col min="5" max="5" width="5.140625" style="85" customWidth="1"/>
    <col min="6" max="16384" width="11.42578125" style="84"/>
  </cols>
  <sheetData>
    <row r="1" spans="1:4" ht="12.75" thickBot="1">
      <c r="A1" s="85"/>
      <c r="B1" s="85"/>
      <c r="C1" s="85"/>
      <c r="D1" s="85"/>
    </row>
    <row r="2" spans="1:4">
      <c r="A2" s="85"/>
      <c r="B2" s="846" t="s">
        <v>438</v>
      </c>
      <c r="C2" s="847"/>
      <c r="D2" s="848"/>
    </row>
    <row r="3" spans="1:4">
      <c r="A3" s="85"/>
      <c r="B3" s="849" t="str">
        <f>+EA!C5</f>
        <v>INSTITUTO MUNICIPAL DE CAPACITACION Y CERTIFICACION POR COMPETENCIAS DE PLAYAS DE ROSARITO B.C.</v>
      </c>
      <c r="C3" s="850"/>
      <c r="D3" s="851"/>
    </row>
    <row r="4" spans="1:4" ht="15.75" customHeight="1" thickBot="1">
      <c r="A4" s="85"/>
      <c r="B4" s="852" t="s">
        <v>393</v>
      </c>
      <c r="C4" s="853"/>
      <c r="D4" s="854"/>
    </row>
    <row r="5" spans="1:4">
      <c r="A5" s="85"/>
      <c r="B5" s="855" t="s">
        <v>394</v>
      </c>
      <c r="C5" s="857" t="s">
        <v>395</v>
      </c>
      <c r="D5" s="858"/>
    </row>
    <row r="6" spans="1:4" ht="12.75" thickBot="1">
      <c r="A6" s="85"/>
      <c r="B6" s="856"/>
      <c r="C6" s="212" t="s">
        <v>396</v>
      </c>
      <c r="D6" s="213" t="s">
        <v>397</v>
      </c>
    </row>
    <row r="7" spans="1:4">
      <c r="A7" s="85"/>
      <c r="B7" s="214" t="s">
        <v>407</v>
      </c>
      <c r="C7" s="214"/>
      <c r="D7" s="214"/>
    </row>
    <row r="8" spans="1:4">
      <c r="A8" s="85"/>
      <c r="B8" s="215"/>
      <c r="C8" s="215"/>
      <c r="D8" s="215"/>
    </row>
    <row r="9" spans="1:4">
      <c r="A9" s="85"/>
      <c r="B9" s="215"/>
      <c r="C9" s="215"/>
      <c r="D9" s="215"/>
    </row>
    <row r="10" spans="1:4">
      <c r="A10" s="85"/>
      <c r="B10" s="215"/>
      <c r="C10" s="215"/>
      <c r="D10" s="215"/>
    </row>
    <row r="11" spans="1:4">
      <c r="A11" s="85"/>
      <c r="B11" s="215"/>
      <c r="C11" s="215"/>
      <c r="D11" s="215"/>
    </row>
    <row r="12" spans="1:4">
      <c r="A12" s="85"/>
      <c r="B12" s="215"/>
      <c r="C12" s="215"/>
      <c r="D12" s="215"/>
    </row>
    <row r="13" spans="1:4">
      <c r="A13" s="85"/>
      <c r="B13" s="215"/>
      <c r="C13" s="215"/>
      <c r="D13" s="215"/>
    </row>
    <row r="14" spans="1:4">
      <c r="A14" s="85"/>
      <c r="B14" s="215"/>
      <c r="C14" s="215"/>
      <c r="D14" s="215"/>
    </row>
    <row r="15" spans="1:4">
      <c r="A15" s="85"/>
      <c r="B15" s="215"/>
      <c r="C15" s="215"/>
      <c r="D15" s="215"/>
    </row>
    <row r="16" spans="1:4">
      <c r="A16" s="85"/>
      <c r="B16" s="216"/>
      <c r="C16" s="216"/>
      <c r="D16" s="216"/>
    </row>
    <row r="17" spans="1:4">
      <c r="A17" s="85"/>
      <c r="B17" s="216"/>
      <c r="C17" s="216"/>
      <c r="D17" s="216"/>
    </row>
    <row r="18" spans="1:4">
      <c r="A18" s="85"/>
      <c r="B18" s="216"/>
      <c r="C18" s="216"/>
      <c r="D18" s="216"/>
    </row>
    <row r="19" spans="1:4">
      <c r="A19" s="85"/>
      <c r="B19" s="85"/>
      <c r="C19" s="85"/>
      <c r="D19" s="85"/>
    </row>
    <row r="20" spans="1:4">
      <c r="A20" s="85"/>
      <c r="B20" s="85"/>
      <c r="C20" s="85"/>
      <c r="D20" s="85"/>
    </row>
    <row r="21" spans="1:4">
      <c r="B21" s="223"/>
    </row>
    <row r="22" spans="1:4">
      <c r="B22" s="249" t="str">
        <f>+BInmu!B47</f>
        <v>DIRECTORA GENERAL</v>
      </c>
      <c r="C22" s="749" t="str">
        <f>+BInmu!D47</f>
        <v>COORDINACION ADMINISTRATIVA Y CUENTA PUBLICA</v>
      </c>
      <c r="D22" s="749"/>
    </row>
    <row r="23" spans="1:4">
      <c r="B23" s="249" t="str">
        <f>+BInmu!B48</f>
        <v>C. JULIANA OROZCO DAGNINO</v>
      </c>
      <c r="C23" s="749" t="str">
        <f>+BInmu!D48</f>
        <v>IVONNE SARAHI FLORES DUARTE</v>
      </c>
      <c r="D23" s="749"/>
    </row>
  </sheetData>
  <mergeCells count="7">
    <mergeCell ref="C22:D22"/>
    <mergeCell ref="C23:D23"/>
    <mergeCell ref="B2:D2"/>
    <mergeCell ref="B3:D3"/>
    <mergeCell ref="B4:D4"/>
    <mergeCell ref="B5:B6"/>
    <mergeCell ref="C5:D5"/>
  </mergeCells>
  <pageMargins left="0.70866141732283472" right="0.70866141732283472" top="0.74803149606299213" bottom="0.74803149606299213" header="0.31496062992125984" footer="0.31496062992125984"/>
  <pageSetup orientation="landscape" r:id="rId1"/>
  <drawing r:id="rId2"/>
  <legacy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0"/>
  <sheetViews>
    <sheetView workbookViewId="0">
      <selection activeCell="O19" sqref="O19:O20"/>
    </sheetView>
  </sheetViews>
  <sheetFormatPr baseColWidth="10" defaultColWidth="9.140625" defaultRowHeight="15"/>
  <cols>
    <col min="1" max="16384" width="9.140625" style="52"/>
  </cols>
  <sheetData>
    <row r="4" spans="1:7">
      <c r="A4" s="651" t="s">
        <v>409</v>
      </c>
      <c r="B4" s="651"/>
      <c r="C4" s="651"/>
      <c r="D4" s="651"/>
      <c r="E4" s="651"/>
      <c r="F4" s="651"/>
      <c r="G4" s="651"/>
    </row>
    <row r="5" spans="1:7">
      <c r="A5" s="651"/>
      <c r="B5" s="651"/>
      <c r="C5" s="651"/>
      <c r="D5" s="651"/>
      <c r="E5" s="651"/>
      <c r="F5" s="651"/>
      <c r="G5" s="651"/>
    </row>
    <row r="6" spans="1:7">
      <c r="A6" s="651"/>
      <c r="B6" s="651"/>
      <c r="C6" s="651"/>
      <c r="D6" s="651"/>
      <c r="E6" s="651"/>
      <c r="F6" s="651"/>
      <c r="G6" s="651"/>
    </row>
    <row r="7" spans="1:7">
      <c r="A7" s="651"/>
      <c r="B7" s="651"/>
      <c r="C7" s="651"/>
      <c r="D7" s="651"/>
      <c r="E7" s="651"/>
      <c r="F7" s="651"/>
      <c r="G7" s="651"/>
    </row>
    <row r="8" spans="1:7">
      <c r="A8" s="651"/>
      <c r="B8" s="651"/>
      <c r="C8" s="651"/>
      <c r="D8" s="651"/>
      <c r="E8" s="651"/>
      <c r="F8" s="651"/>
      <c r="G8" s="651"/>
    </row>
    <row r="9" spans="1:7">
      <c r="A9" s="651"/>
      <c r="B9" s="651"/>
      <c r="C9" s="651"/>
      <c r="D9" s="651"/>
      <c r="E9" s="651"/>
      <c r="F9" s="651"/>
      <c r="G9" s="651"/>
    </row>
    <row r="10" spans="1:7">
      <c r="A10" s="651"/>
      <c r="B10" s="651"/>
      <c r="C10" s="651"/>
      <c r="D10" s="651"/>
      <c r="E10" s="651"/>
      <c r="F10" s="651"/>
      <c r="G10" s="651"/>
    </row>
  </sheetData>
  <mergeCells count="1">
    <mergeCell ref="A4:G10"/>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64"/>
  <sheetViews>
    <sheetView tabSelected="1" zoomScaleNormal="100" workbookViewId="0">
      <selection activeCell="I15" sqref="I15"/>
    </sheetView>
  </sheetViews>
  <sheetFormatPr baseColWidth="10" defaultColWidth="11.42578125" defaultRowHeight="12"/>
  <cols>
    <col min="1" max="1" width="4.28515625" style="17" customWidth="1"/>
    <col min="2" max="2" width="24.28515625" style="17" customWidth="1"/>
    <col min="3" max="3" width="21" style="17" customWidth="1"/>
    <col min="4" max="4" width="16.42578125" style="17" customWidth="1"/>
    <col min="5" max="5" width="16.85546875" style="17" customWidth="1"/>
    <col min="6" max="6" width="7.7109375" style="17" customWidth="1"/>
    <col min="7" max="7" width="27.140625" style="37" customWidth="1"/>
    <col min="8" max="8" width="25.28515625" style="37" customWidth="1"/>
    <col min="9" max="9" width="14" style="17" customWidth="1"/>
    <col min="10" max="10" width="13.85546875" style="17" customWidth="1"/>
    <col min="11" max="11" width="4.28515625" style="17" customWidth="1"/>
    <col min="12" max="16384" width="11.42578125" style="17"/>
  </cols>
  <sheetData>
    <row r="1" spans="1:11" s="16" customFormat="1" ht="15.75">
      <c r="B1" s="21"/>
      <c r="C1" s="677" t="s">
        <v>495</v>
      </c>
      <c r="D1" s="678"/>
      <c r="E1" s="678"/>
      <c r="F1" s="678"/>
      <c r="G1" s="678"/>
      <c r="H1" s="678"/>
      <c r="I1" s="678"/>
      <c r="J1" s="21"/>
      <c r="K1" s="21"/>
    </row>
    <row r="2" spans="1:11" ht="15.75">
      <c r="B2" s="19"/>
      <c r="C2" s="677" t="s">
        <v>80</v>
      </c>
      <c r="D2" s="678"/>
      <c r="E2" s="678"/>
      <c r="F2" s="678"/>
      <c r="G2" s="678"/>
      <c r="H2" s="678"/>
      <c r="I2" s="678"/>
      <c r="J2" s="19"/>
      <c r="K2" s="19"/>
    </row>
    <row r="3" spans="1:11" ht="16.5" customHeight="1">
      <c r="B3" s="19"/>
      <c r="C3" s="677" t="s">
        <v>1</v>
      </c>
      <c r="D3" s="678"/>
      <c r="E3" s="678"/>
      <c r="F3" s="678"/>
      <c r="G3" s="678"/>
      <c r="H3" s="678"/>
      <c r="I3" s="678"/>
      <c r="J3" s="19"/>
      <c r="K3" s="19"/>
    </row>
    <row r="4" spans="1:11" ht="4.5" customHeight="1">
      <c r="A4" s="33"/>
      <c r="B4" s="33"/>
      <c r="C4" s="23" t="s">
        <v>448</v>
      </c>
      <c r="D4" s="23"/>
      <c r="E4" s="305" t="s">
        <v>437</v>
      </c>
      <c r="F4" s="23"/>
      <c r="G4" s="305"/>
      <c r="H4" s="23"/>
      <c r="I4" s="16"/>
      <c r="J4" s="16"/>
      <c r="K4" s="16"/>
    </row>
    <row r="5" spans="1:11" ht="16.5" customHeight="1">
      <c r="A5" s="33"/>
      <c r="B5" s="20"/>
      <c r="C5" s="658" t="s">
        <v>436</v>
      </c>
      <c r="D5" s="679"/>
      <c r="E5" s="679"/>
      <c r="F5" s="679"/>
      <c r="G5" s="679"/>
      <c r="H5" s="679"/>
      <c r="I5" s="679"/>
      <c r="J5" s="679"/>
      <c r="K5" s="16"/>
    </row>
    <row r="6" spans="1:11" s="16" customFormat="1" ht="3" customHeight="1">
      <c r="A6" s="33"/>
      <c r="B6" s="22"/>
      <c r="C6" s="22"/>
      <c r="D6" s="22"/>
      <c r="E6" s="22"/>
      <c r="F6" s="23"/>
      <c r="G6" s="18"/>
      <c r="H6" s="18"/>
    </row>
    <row r="7" spans="1:11" s="16" customFormat="1" ht="3" customHeight="1">
      <c r="A7" s="24"/>
      <c r="B7" s="24"/>
      <c r="C7" s="24"/>
      <c r="D7" s="25"/>
      <c r="E7" s="25"/>
      <c r="F7" s="26"/>
      <c r="G7" s="18"/>
      <c r="H7" s="18"/>
    </row>
    <row r="8" spans="1:11" s="34" customFormat="1" ht="20.100000000000001" customHeight="1">
      <c r="A8" s="612"/>
      <c r="B8" s="676" t="s">
        <v>76</v>
      </c>
      <c r="C8" s="676"/>
      <c r="D8" s="613">
        <v>2018</v>
      </c>
      <c r="E8" s="613">
        <v>2017</v>
      </c>
      <c r="F8" s="614"/>
      <c r="G8" s="676" t="s">
        <v>76</v>
      </c>
      <c r="H8" s="676"/>
      <c r="I8" s="613">
        <v>2018</v>
      </c>
      <c r="J8" s="613">
        <v>2017</v>
      </c>
      <c r="K8" s="615"/>
    </row>
    <row r="9" spans="1:11" s="16" customFormat="1" ht="3" customHeight="1">
      <c r="A9" s="27"/>
      <c r="B9" s="307"/>
      <c r="C9" s="307"/>
      <c r="D9" s="308"/>
      <c r="E9" s="308"/>
      <c r="F9" s="309"/>
      <c r="G9" s="309"/>
      <c r="H9" s="309"/>
      <c r="I9" s="310"/>
      <c r="J9" s="310"/>
      <c r="K9" s="28"/>
    </row>
    <row r="10" spans="1:11" s="37" customFormat="1" ht="15.75">
      <c r="A10" s="35"/>
      <c r="B10" s="675" t="s">
        <v>81</v>
      </c>
      <c r="C10" s="675"/>
      <c r="D10" s="311"/>
      <c r="E10" s="311"/>
      <c r="F10" s="312"/>
      <c r="G10" s="675" t="s">
        <v>82</v>
      </c>
      <c r="H10" s="675"/>
      <c r="I10" s="311"/>
      <c r="J10" s="311"/>
      <c r="K10" s="36"/>
    </row>
    <row r="11" spans="1:11" ht="15.75">
      <c r="A11" s="30"/>
      <c r="B11" s="660" t="s">
        <v>83</v>
      </c>
      <c r="C11" s="660"/>
      <c r="D11" s="313">
        <v>3525</v>
      </c>
      <c r="E11" s="313">
        <f>SUM(E12:E19)</f>
        <v>0</v>
      </c>
      <c r="F11" s="312"/>
      <c r="G11" s="675" t="s">
        <v>84</v>
      </c>
      <c r="H11" s="675"/>
      <c r="I11" s="313">
        <v>270413</v>
      </c>
      <c r="J11" s="313">
        <f>SUM(J12:J14)</f>
        <v>0</v>
      </c>
      <c r="K11" s="38"/>
    </row>
    <row r="12" spans="1:11" ht="15">
      <c r="A12" s="29"/>
      <c r="B12" s="659" t="s">
        <v>85</v>
      </c>
      <c r="C12" s="659"/>
      <c r="D12" s="314">
        <v>0</v>
      </c>
      <c r="E12" s="314">
        <v>0</v>
      </c>
      <c r="F12" s="312"/>
      <c r="G12" s="659" t="s">
        <v>86</v>
      </c>
      <c r="H12" s="659"/>
      <c r="I12" s="314">
        <v>193516</v>
      </c>
      <c r="J12" s="314"/>
      <c r="K12" s="38"/>
    </row>
    <row r="13" spans="1:11" ht="15">
      <c r="A13" s="29"/>
      <c r="B13" s="659" t="s">
        <v>87</v>
      </c>
      <c r="C13" s="659"/>
      <c r="D13" s="314">
        <v>0</v>
      </c>
      <c r="E13" s="314">
        <v>0</v>
      </c>
      <c r="F13" s="312"/>
      <c r="G13" s="659" t="s">
        <v>88</v>
      </c>
      <c r="H13" s="659"/>
      <c r="I13" s="314">
        <v>47833</v>
      </c>
      <c r="J13" s="314"/>
      <c r="K13" s="38"/>
    </row>
    <row r="14" spans="1:11" ht="19.5" customHeight="1">
      <c r="A14" s="29"/>
      <c r="B14" s="659" t="s">
        <v>89</v>
      </c>
      <c r="C14" s="659"/>
      <c r="D14" s="314">
        <v>0</v>
      </c>
      <c r="E14" s="314">
        <v>0</v>
      </c>
      <c r="F14" s="312"/>
      <c r="G14" s="659" t="s">
        <v>90</v>
      </c>
      <c r="H14" s="659"/>
      <c r="I14" s="314">
        <v>29063</v>
      </c>
      <c r="J14" s="314"/>
      <c r="K14" s="38"/>
    </row>
    <row r="15" spans="1:11" ht="16.5" customHeight="1">
      <c r="A15" s="29"/>
      <c r="B15" s="659" t="s">
        <v>91</v>
      </c>
      <c r="C15" s="659"/>
      <c r="D15" s="314">
        <v>3525</v>
      </c>
      <c r="E15" s="314">
        <v>0</v>
      </c>
      <c r="F15" s="312"/>
      <c r="G15" s="315"/>
      <c r="H15" s="316"/>
      <c r="I15" s="317"/>
      <c r="J15" s="317"/>
      <c r="K15" s="38"/>
    </row>
    <row r="16" spans="1:11" ht="15.75">
      <c r="A16" s="29"/>
      <c r="B16" s="659" t="s">
        <v>92</v>
      </c>
      <c r="C16" s="659"/>
      <c r="D16" s="314">
        <v>0</v>
      </c>
      <c r="E16" s="314">
        <v>0</v>
      </c>
      <c r="F16" s="312"/>
      <c r="G16" s="675" t="s">
        <v>195</v>
      </c>
      <c r="H16" s="675"/>
      <c r="I16" s="313">
        <f>SUM(I17:I25)</f>
        <v>0</v>
      </c>
      <c r="J16" s="313">
        <f>SUM(J17:J25)</f>
        <v>0</v>
      </c>
      <c r="K16" s="38"/>
    </row>
    <row r="17" spans="1:11" ht="15">
      <c r="A17" s="29"/>
      <c r="B17" s="659" t="s">
        <v>93</v>
      </c>
      <c r="C17" s="659"/>
      <c r="D17" s="314">
        <v>0</v>
      </c>
      <c r="E17" s="314">
        <v>0</v>
      </c>
      <c r="F17" s="312"/>
      <c r="G17" s="659" t="s">
        <v>94</v>
      </c>
      <c r="H17" s="659"/>
      <c r="I17" s="314">
        <v>0</v>
      </c>
      <c r="J17" s="314">
        <v>0</v>
      </c>
      <c r="K17" s="38"/>
    </row>
    <row r="18" spans="1:11" ht="15">
      <c r="A18" s="29"/>
      <c r="B18" s="659" t="s">
        <v>95</v>
      </c>
      <c r="C18" s="659"/>
      <c r="D18" s="314"/>
      <c r="E18" s="314"/>
      <c r="F18" s="312"/>
      <c r="G18" s="659" t="s">
        <v>96</v>
      </c>
      <c r="H18" s="659"/>
      <c r="I18" s="314">
        <v>0</v>
      </c>
      <c r="J18" s="314">
        <v>0</v>
      </c>
      <c r="K18" s="38"/>
    </row>
    <row r="19" spans="1:11" ht="61.5" customHeight="1">
      <c r="A19" s="29"/>
      <c r="B19" s="662" t="s">
        <v>97</v>
      </c>
      <c r="C19" s="662"/>
      <c r="D19" s="314">
        <v>0</v>
      </c>
      <c r="E19" s="314">
        <v>0</v>
      </c>
      <c r="F19" s="312"/>
      <c r="G19" s="659" t="s">
        <v>98</v>
      </c>
      <c r="H19" s="659"/>
      <c r="I19" s="314">
        <v>0</v>
      </c>
      <c r="J19" s="314">
        <v>0</v>
      </c>
      <c r="K19" s="38"/>
    </row>
    <row r="20" spans="1:11" ht="15.75">
      <c r="A20" s="30"/>
      <c r="B20" s="315"/>
      <c r="C20" s="316"/>
      <c r="D20" s="317"/>
      <c r="E20" s="317"/>
      <c r="F20" s="312"/>
      <c r="G20" s="659" t="s">
        <v>99</v>
      </c>
      <c r="H20" s="659"/>
      <c r="I20" s="314">
        <v>0</v>
      </c>
      <c r="J20" s="314">
        <v>0</v>
      </c>
      <c r="K20" s="38"/>
    </row>
    <row r="21" spans="1:11" ht="29.25" customHeight="1">
      <c r="A21" s="30"/>
      <c r="B21" s="660" t="s">
        <v>100</v>
      </c>
      <c r="C21" s="660"/>
      <c r="D21" s="313">
        <v>249999</v>
      </c>
      <c r="E21" s="313">
        <f>SUM(E22:E23)</f>
        <v>0</v>
      </c>
      <c r="F21" s="312"/>
      <c r="G21" s="659" t="s">
        <v>101</v>
      </c>
      <c r="H21" s="659"/>
      <c r="I21" s="314">
        <v>0</v>
      </c>
      <c r="J21" s="314">
        <v>0</v>
      </c>
      <c r="K21" s="38"/>
    </row>
    <row r="22" spans="1:11" ht="15">
      <c r="A22" s="29"/>
      <c r="B22" s="659" t="s">
        <v>102</v>
      </c>
      <c r="C22" s="659"/>
      <c r="D22" s="318">
        <v>0</v>
      </c>
      <c r="E22" s="318">
        <v>0</v>
      </c>
      <c r="F22" s="312"/>
      <c r="G22" s="659" t="s">
        <v>103</v>
      </c>
      <c r="H22" s="659"/>
      <c r="I22" s="314">
        <v>0</v>
      </c>
      <c r="J22" s="314">
        <v>0</v>
      </c>
      <c r="K22" s="38"/>
    </row>
    <row r="23" spans="1:11" ht="15">
      <c r="A23" s="29"/>
      <c r="B23" s="659" t="s">
        <v>194</v>
      </c>
      <c r="C23" s="659"/>
      <c r="D23" s="314">
        <v>249999</v>
      </c>
      <c r="E23" s="314">
        <v>0</v>
      </c>
      <c r="F23" s="312"/>
      <c r="G23" s="659" t="s">
        <v>104</v>
      </c>
      <c r="H23" s="659"/>
      <c r="I23" s="314">
        <v>0</v>
      </c>
      <c r="J23" s="314">
        <v>0</v>
      </c>
      <c r="K23" s="38"/>
    </row>
    <row r="24" spans="1:11" ht="15.75">
      <c r="A24" s="30"/>
      <c r="B24" s="315"/>
      <c r="C24" s="316"/>
      <c r="D24" s="317"/>
      <c r="E24" s="317"/>
      <c r="F24" s="312"/>
      <c r="G24" s="659" t="s">
        <v>105</v>
      </c>
      <c r="H24" s="659"/>
      <c r="I24" s="314">
        <v>0</v>
      </c>
      <c r="J24" s="314">
        <v>0</v>
      </c>
      <c r="K24" s="38"/>
    </row>
    <row r="25" spans="1:11" ht="15.75">
      <c r="A25" s="29"/>
      <c r="B25" s="660" t="s">
        <v>106</v>
      </c>
      <c r="C25" s="660"/>
      <c r="D25" s="313">
        <f>SUM(D26:D30)</f>
        <v>0</v>
      </c>
      <c r="E25" s="313">
        <f>SUM(E26:E30)</f>
        <v>0</v>
      </c>
      <c r="F25" s="312"/>
      <c r="G25" s="659" t="s">
        <v>107</v>
      </c>
      <c r="H25" s="659"/>
      <c r="I25" s="314">
        <v>0</v>
      </c>
      <c r="J25" s="314">
        <v>0</v>
      </c>
      <c r="K25" s="38"/>
    </row>
    <row r="26" spans="1:11" ht="15.75">
      <c r="A26" s="29"/>
      <c r="B26" s="659" t="s">
        <v>108</v>
      </c>
      <c r="C26" s="659"/>
      <c r="D26" s="319"/>
      <c r="E26" s="314"/>
      <c r="F26" s="312"/>
      <c r="G26" s="315"/>
      <c r="H26" s="316"/>
      <c r="I26" s="317"/>
      <c r="J26" s="317"/>
      <c r="K26" s="38"/>
    </row>
    <row r="27" spans="1:11" ht="15.75">
      <c r="A27" s="29"/>
      <c r="B27" s="659" t="s">
        <v>109</v>
      </c>
      <c r="C27" s="659"/>
      <c r="D27" s="314">
        <v>0</v>
      </c>
      <c r="E27" s="314">
        <v>0</v>
      </c>
      <c r="F27" s="312"/>
      <c r="G27" s="660" t="s">
        <v>102</v>
      </c>
      <c r="H27" s="660"/>
      <c r="I27" s="313">
        <f>SUM(I28:I30)</f>
        <v>0</v>
      </c>
      <c r="J27" s="313">
        <f>SUM(J28:J30)</f>
        <v>0</v>
      </c>
      <c r="K27" s="38"/>
    </row>
    <row r="28" spans="1:11" ht="26.25" customHeight="1">
      <c r="A28" s="29"/>
      <c r="B28" s="662" t="s">
        <v>110</v>
      </c>
      <c r="C28" s="662"/>
      <c r="D28" s="314">
        <v>0</v>
      </c>
      <c r="E28" s="314">
        <v>0</v>
      </c>
      <c r="F28" s="312"/>
      <c r="G28" s="659" t="s">
        <v>111</v>
      </c>
      <c r="H28" s="659"/>
      <c r="I28" s="314">
        <v>0</v>
      </c>
      <c r="J28" s="314">
        <v>0</v>
      </c>
      <c r="K28" s="38"/>
    </row>
    <row r="29" spans="1:11" ht="15">
      <c r="A29" s="29"/>
      <c r="B29" s="659" t="s">
        <v>112</v>
      </c>
      <c r="C29" s="659"/>
      <c r="D29" s="314">
        <v>0</v>
      </c>
      <c r="E29" s="314">
        <v>0</v>
      </c>
      <c r="F29" s="312"/>
      <c r="G29" s="659" t="s">
        <v>50</v>
      </c>
      <c r="H29" s="659"/>
      <c r="I29" s="314">
        <v>0</v>
      </c>
      <c r="J29" s="314">
        <v>0</v>
      </c>
      <c r="K29" s="38"/>
    </row>
    <row r="30" spans="1:11" ht="15">
      <c r="A30" s="29"/>
      <c r="B30" s="659" t="s">
        <v>113</v>
      </c>
      <c r="C30" s="659"/>
      <c r="D30" s="314"/>
      <c r="E30" s="314"/>
      <c r="F30" s="312"/>
      <c r="G30" s="659" t="s">
        <v>114</v>
      </c>
      <c r="H30" s="659"/>
      <c r="I30" s="314">
        <v>0</v>
      </c>
      <c r="J30" s="314">
        <v>0</v>
      </c>
      <c r="K30" s="38"/>
    </row>
    <row r="31" spans="1:11" ht="15.75">
      <c r="A31" s="30"/>
      <c r="B31" s="315"/>
      <c r="C31" s="320"/>
      <c r="D31" s="311"/>
      <c r="E31" s="311"/>
      <c r="F31" s="312"/>
      <c r="G31" s="315"/>
      <c r="H31" s="316"/>
      <c r="I31" s="317"/>
      <c r="J31" s="317"/>
      <c r="K31" s="38"/>
    </row>
    <row r="32" spans="1:11" ht="15.75">
      <c r="A32" s="39"/>
      <c r="B32" s="661" t="s">
        <v>115</v>
      </c>
      <c r="C32" s="661"/>
      <c r="D32" s="321">
        <f>D11+D21+D25</f>
        <v>253524</v>
      </c>
      <c r="E32" s="321">
        <f>E11+E21+E25</f>
        <v>0</v>
      </c>
      <c r="F32" s="322"/>
      <c r="G32" s="675" t="s">
        <v>116</v>
      </c>
      <c r="H32" s="675"/>
      <c r="I32" s="323">
        <f>SUM(I33:I37)</f>
        <v>0</v>
      </c>
      <c r="J32" s="323">
        <f>SUM(J33:J37)</f>
        <v>0</v>
      </c>
      <c r="K32" s="38"/>
    </row>
    <row r="33" spans="1:11" ht="15">
      <c r="A33" s="30"/>
      <c r="B33" s="661"/>
      <c r="C33" s="661"/>
      <c r="D33" s="311"/>
      <c r="E33" s="311"/>
      <c r="F33" s="312"/>
      <c r="G33" s="659" t="s">
        <v>117</v>
      </c>
      <c r="H33" s="659"/>
      <c r="I33" s="314">
        <v>0</v>
      </c>
      <c r="J33" s="314">
        <v>0</v>
      </c>
      <c r="K33" s="38"/>
    </row>
    <row r="34" spans="1:11" ht="15">
      <c r="A34" s="40"/>
      <c r="B34" s="312"/>
      <c r="C34" s="312"/>
      <c r="D34" s="324"/>
      <c r="E34" s="312"/>
      <c r="F34" s="312"/>
      <c r="G34" s="659" t="s">
        <v>118</v>
      </c>
      <c r="H34" s="659"/>
      <c r="I34" s="314">
        <v>0</v>
      </c>
      <c r="J34" s="314">
        <v>0</v>
      </c>
      <c r="K34" s="38"/>
    </row>
    <row r="35" spans="1:11" ht="15">
      <c r="A35" s="40"/>
      <c r="B35" s="312"/>
      <c r="C35" s="312"/>
      <c r="D35" s="324"/>
      <c r="E35" s="312"/>
      <c r="F35" s="312"/>
      <c r="G35" s="659" t="s">
        <v>119</v>
      </c>
      <c r="H35" s="659"/>
      <c r="I35" s="314">
        <v>0</v>
      </c>
      <c r="J35" s="314">
        <v>0</v>
      </c>
      <c r="K35" s="38"/>
    </row>
    <row r="36" spans="1:11" ht="15">
      <c r="A36" s="40"/>
      <c r="B36" s="312"/>
      <c r="C36" s="312"/>
      <c r="D36" s="312"/>
      <c r="E36" s="312"/>
      <c r="F36" s="312"/>
      <c r="G36" s="659" t="s">
        <v>120</v>
      </c>
      <c r="H36" s="659"/>
      <c r="I36" s="314">
        <v>0</v>
      </c>
      <c r="J36" s="314">
        <v>0</v>
      </c>
      <c r="K36" s="38"/>
    </row>
    <row r="37" spans="1:11" ht="15">
      <c r="A37" s="40"/>
      <c r="B37" s="312"/>
      <c r="C37" s="312"/>
      <c r="D37" s="312"/>
      <c r="E37" s="312"/>
      <c r="F37" s="312"/>
      <c r="G37" s="659" t="s">
        <v>121</v>
      </c>
      <c r="H37" s="659"/>
      <c r="I37" s="314">
        <v>0</v>
      </c>
      <c r="J37" s="314">
        <v>0</v>
      </c>
      <c r="K37" s="38"/>
    </row>
    <row r="38" spans="1:11" ht="15.75">
      <c r="A38" s="40"/>
      <c r="B38" s="312"/>
      <c r="C38" s="312"/>
      <c r="D38" s="312"/>
      <c r="E38" s="312"/>
      <c r="F38" s="312"/>
      <c r="G38" s="315"/>
      <c r="H38" s="316"/>
      <c r="I38" s="317"/>
      <c r="J38" s="317"/>
      <c r="K38" s="38"/>
    </row>
    <row r="39" spans="1:11" ht="15.75">
      <c r="A39" s="40"/>
      <c r="B39" s="312"/>
      <c r="C39" s="312"/>
      <c r="D39" s="312"/>
      <c r="E39" s="312"/>
      <c r="F39" s="312"/>
      <c r="G39" s="660" t="s">
        <v>122</v>
      </c>
      <c r="H39" s="660"/>
      <c r="I39" s="323">
        <f>SUM(I40:I45)</f>
        <v>0</v>
      </c>
      <c r="J39" s="323">
        <f>SUM(J40:J45)</f>
        <v>0</v>
      </c>
      <c r="K39" s="38"/>
    </row>
    <row r="40" spans="1:11" ht="26.25" customHeight="1">
      <c r="A40" s="40"/>
      <c r="B40" s="312"/>
      <c r="C40" s="312"/>
      <c r="D40" s="312"/>
      <c r="E40" s="312"/>
      <c r="F40" s="312"/>
      <c r="G40" s="662" t="s">
        <v>123</v>
      </c>
      <c r="H40" s="662"/>
      <c r="I40" s="314"/>
      <c r="J40" s="314"/>
      <c r="K40" s="38"/>
    </row>
    <row r="41" spans="1:11" ht="15">
      <c r="A41" s="40"/>
      <c r="B41" s="312"/>
      <c r="C41" s="312"/>
      <c r="D41" s="312"/>
      <c r="E41" s="312"/>
      <c r="F41" s="312"/>
      <c r="G41" s="659" t="s">
        <v>124</v>
      </c>
      <c r="H41" s="659"/>
      <c r="I41" s="314">
        <v>0</v>
      </c>
      <c r="J41" s="314">
        <v>0</v>
      </c>
      <c r="K41" s="38"/>
    </row>
    <row r="42" spans="1:11" ht="12" customHeight="1">
      <c r="A42" s="40"/>
      <c r="B42" s="312"/>
      <c r="C42" s="312"/>
      <c r="D42" s="312"/>
      <c r="E42" s="312"/>
      <c r="F42" s="312"/>
      <c r="G42" s="659" t="s">
        <v>125</v>
      </c>
      <c r="H42" s="659"/>
      <c r="I42" s="314">
        <v>0</v>
      </c>
      <c r="J42" s="314">
        <v>0</v>
      </c>
      <c r="K42" s="38"/>
    </row>
    <row r="43" spans="1:11" ht="25.5" customHeight="1">
      <c r="A43" s="40"/>
      <c r="B43" s="312"/>
      <c r="C43" s="312"/>
      <c r="D43" s="312"/>
      <c r="E43" s="312"/>
      <c r="F43" s="312"/>
      <c r="G43" s="662" t="s">
        <v>196</v>
      </c>
      <c r="H43" s="662"/>
      <c r="I43" s="314">
        <v>0</v>
      </c>
      <c r="J43" s="314">
        <v>0</v>
      </c>
      <c r="K43" s="38"/>
    </row>
    <row r="44" spans="1:11" ht="15">
      <c r="A44" s="40"/>
      <c r="B44" s="312"/>
      <c r="C44" s="312"/>
      <c r="D44" s="312"/>
      <c r="E44" s="312"/>
      <c r="F44" s="312"/>
      <c r="G44" s="659" t="s">
        <v>126</v>
      </c>
      <c r="H44" s="659"/>
      <c r="I44" s="314">
        <v>0</v>
      </c>
      <c r="J44" s="314">
        <v>0</v>
      </c>
      <c r="K44" s="38"/>
    </row>
    <row r="45" spans="1:11" ht="15">
      <c r="A45" s="40"/>
      <c r="B45" s="312"/>
      <c r="C45" s="312"/>
      <c r="D45" s="312"/>
      <c r="E45" s="312"/>
      <c r="F45" s="312"/>
      <c r="G45" s="659" t="s">
        <v>127</v>
      </c>
      <c r="H45" s="659"/>
      <c r="I45" s="314">
        <v>0</v>
      </c>
      <c r="J45" s="314">
        <v>0</v>
      </c>
      <c r="K45" s="38"/>
    </row>
    <row r="46" spans="1:11" ht="15.75">
      <c r="A46" s="40"/>
      <c r="B46" s="312"/>
      <c r="C46" s="312"/>
      <c r="D46" s="312"/>
      <c r="E46" s="312"/>
      <c r="F46" s="312"/>
      <c r="G46" s="315"/>
      <c r="H46" s="316"/>
      <c r="I46" s="317"/>
      <c r="J46" s="317"/>
      <c r="K46" s="38"/>
    </row>
    <row r="47" spans="1:11" ht="15.75">
      <c r="A47" s="40"/>
      <c r="B47" s="312"/>
      <c r="C47" s="312"/>
      <c r="D47" s="312"/>
      <c r="E47" s="312"/>
      <c r="F47" s="312"/>
      <c r="G47" s="660" t="s">
        <v>128</v>
      </c>
      <c r="H47" s="660"/>
      <c r="I47" s="323">
        <f>SUM(I48)</f>
        <v>0</v>
      </c>
      <c r="J47" s="323">
        <f>SUM(J48)</f>
        <v>0</v>
      </c>
      <c r="K47" s="38"/>
    </row>
    <row r="48" spans="1:11" ht="15">
      <c r="A48" s="40"/>
      <c r="B48" s="312"/>
      <c r="C48" s="312"/>
      <c r="D48" s="312"/>
      <c r="E48" s="312"/>
      <c r="F48" s="312"/>
      <c r="G48" s="659" t="s">
        <v>129</v>
      </c>
      <c r="H48" s="659"/>
      <c r="I48" s="314">
        <v>0</v>
      </c>
      <c r="J48" s="314">
        <v>0</v>
      </c>
      <c r="K48" s="38"/>
    </row>
    <row r="49" spans="1:11" ht="15.75">
      <c r="A49" s="40"/>
      <c r="B49" s="312"/>
      <c r="C49" s="312"/>
      <c r="D49" s="312"/>
      <c r="E49" s="312"/>
      <c r="F49" s="312"/>
      <c r="G49" s="315"/>
      <c r="H49" s="316"/>
      <c r="I49" s="317"/>
      <c r="J49" s="317"/>
      <c r="K49" s="38"/>
    </row>
    <row r="50" spans="1:11" ht="15">
      <c r="A50" s="40"/>
      <c r="B50" s="312"/>
      <c r="C50" s="312"/>
      <c r="D50" s="312"/>
      <c r="E50" s="312"/>
      <c r="F50" s="312"/>
      <c r="G50" s="661" t="s">
        <v>130</v>
      </c>
      <c r="H50" s="661"/>
      <c r="I50" s="325">
        <f>I11+I16+I27+I32+I39+I47</f>
        <v>270413</v>
      </c>
      <c r="J50" s="325">
        <f>J11+J16+J27+J32+J39+J47</f>
        <v>0</v>
      </c>
      <c r="K50" s="41"/>
    </row>
    <row r="51" spans="1:11" ht="15">
      <c r="A51" s="40"/>
      <c r="B51" s="312"/>
      <c r="C51" s="312"/>
      <c r="D51" s="312"/>
      <c r="E51" s="312"/>
      <c r="F51" s="312"/>
      <c r="G51" s="326"/>
      <c r="H51" s="326"/>
      <c r="I51" s="317"/>
      <c r="J51" s="317"/>
      <c r="K51" s="41"/>
    </row>
    <row r="52" spans="1:11" ht="15">
      <c r="A52" s="40"/>
      <c r="B52" s="312"/>
      <c r="C52" s="312"/>
      <c r="D52" s="312"/>
      <c r="E52" s="312"/>
      <c r="F52" s="312"/>
      <c r="G52" s="671" t="s">
        <v>131</v>
      </c>
      <c r="H52" s="671"/>
      <c r="I52" s="325">
        <f>D32-I50</f>
        <v>-16889</v>
      </c>
      <c r="J52" s="325">
        <f>E32-J50</f>
        <v>0</v>
      </c>
      <c r="K52" s="41"/>
    </row>
    <row r="53" spans="1:11" ht="6" customHeight="1">
      <c r="A53" s="42"/>
      <c r="B53" s="327"/>
      <c r="C53" s="327"/>
      <c r="D53" s="327"/>
      <c r="E53" s="327"/>
      <c r="F53" s="327"/>
      <c r="G53" s="328"/>
      <c r="H53" s="328"/>
      <c r="I53" s="327"/>
      <c r="J53" s="327"/>
      <c r="K53" s="32"/>
    </row>
    <row r="54" spans="1:11" ht="6" customHeight="1">
      <c r="A54" s="16"/>
      <c r="B54" s="329"/>
      <c r="C54" s="329"/>
      <c r="D54" s="329"/>
      <c r="E54" s="329"/>
      <c r="F54" s="329"/>
      <c r="G54" s="330"/>
      <c r="H54" s="330"/>
      <c r="I54" s="329"/>
      <c r="J54" s="329"/>
      <c r="K54" s="16"/>
    </row>
    <row r="55" spans="1:11" ht="6" customHeight="1">
      <c r="A55" s="31"/>
      <c r="B55" s="331"/>
      <c r="C55" s="332"/>
      <c r="D55" s="333"/>
      <c r="E55" s="333"/>
      <c r="F55" s="327"/>
      <c r="G55" s="334"/>
      <c r="H55" s="335"/>
      <c r="I55" s="333"/>
      <c r="J55" s="333"/>
      <c r="K55" s="31"/>
    </row>
    <row r="56" spans="1:11" ht="6" customHeight="1">
      <c r="A56" s="16"/>
      <c r="B56" s="316"/>
      <c r="C56" s="336"/>
      <c r="D56" s="337"/>
      <c r="E56" s="337"/>
      <c r="F56" s="329"/>
      <c r="G56" s="338"/>
      <c r="H56" s="339"/>
      <c r="I56" s="337"/>
      <c r="J56" s="337"/>
      <c r="K56" s="16"/>
    </row>
    <row r="57" spans="1:11" ht="15" customHeight="1">
      <c r="B57" s="672" t="s">
        <v>78</v>
      </c>
      <c r="C57" s="672"/>
      <c r="D57" s="672"/>
      <c r="E57" s="672"/>
      <c r="F57" s="672"/>
      <c r="G57" s="672"/>
      <c r="H57" s="672"/>
      <c r="I57" s="672"/>
      <c r="J57" s="672"/>
    </row>
    <row r="58" spans="1:11" ht="9.75" customHeight="1">
      <c r="B58" s="316"/>
      <c r="C58" s="336"/>
      <c r="D58" s="337"/>
      <c r="E58" s="337"/>
      <c r="F58" s="340"/>
      <c r="G58" s="338"/>
      <c r="H58" s="336"/>
      <c r="I58" s="337"/>
      <c r="J58" s="337"/>
    </row>
    <row r="59" spans="1:11" ht="30" customHeight="1">
      <c r="B59" s="316"/>
      <c r="C59" s="673"/>
      <c r="D59" s="673"/>
      <c r="E59" s="337"/>
      <c r="F59" s="340"/>
      <c r="G59" s="674"/>
      <c r="H59" s="674"/>
      <c r="I59" s="337"/>
      <c r="J59" s="337"/>
    </row>
    <row r="60" spans="1:11" ht="14.1" customHeight="1">
      <c r="B60" s="159"/>
      <c r="C60" s="665" t="s">
        <v>444</v>
      </c>
      <c r="D60" s="665"/>
      <c r="E60" s="152"/>
      <c r="F60" s="152"/>
      <c r="G60" s="665" t="s">
        <v>446</v>
      </c>
      <c r="H60" s="665"/>
      <c r="I60" s="142"/>
      <c r="J60" s="152"/>
    </row>
    <row r="61" spans="1:11" ht="14.1" customHeight="1">
      <c r="B61" s="161"/>
      <c r="C61" s="664" t="s">
        <v>445</v>
      </c>
      <c r="D61" s="664"/>
      <c r="E61" s="162"/>
      <c r="F61" s="162"/>
      <c r="G61" s="664" t="s">
        <v>447</v>
      </c>
      <c r="H61" s="664"/>
      <c r="I61" s="142"/>
      <c r="J61" s="152"/>
    </row>
    <row r="62" spans="1:11" ht="9.9499999999999993" customHeight="1">
      <c r="B62" s="85"/>
      <c r="C62" s="85"/>
      <c r="D62" s="122"/>
      <c r="E62" s="85"/>
      <c r="F62" s="85"/>
      <c r="G62" s="179"/>
      <c r="H62" s="179"/>
      <c r="I62" s="85"/>
      <c r="J62" s="85"/>
    </row>
    <row r="63" spans="1:11">
      <c r="D63" s="43"/>
    </row>
    <row r="64" spans="1:11">
      <c r="D64" s="43"/>
    </row>
  </sheetData>
  <sheetProtection formatCells="0" selectLockedCells="1"/>
  <mergeCells count="70">
    <mergeCell ref="B8:C8"/>
    <mergeCell ref="G8:H8"/>
    <mergeCell ref="C1:I1"/>
    <mergeCell ref="C2:I2"/>
    <mergeCell ref="C3:I3"/>
    <mergeCell ref="C5:J5"/>
    <mergeCell ref="B16:C16"/>
    <mergeCell ref="G16:H16"/>
    <mergeCell ref="B10:C10"/>
    <mergeCell ref="G10:H10"/>
    <mergeCell ref="B11:C11"/>
    <mergeCell ref="G11:H11"/>
    <mergeCell ref="B12:C12"/>
    <mergeCell ref="G12:H12"/>
    <mergeCell ref="B13:C13"/>
    <mergeCell ref="G13:H13"/>
    <mergeCell ref="B14:C14"/>
    <mergeCell ref="G14:H14"/>
    <mergeCell ref="B15:C15"/>
    <mergeCell ref="B23:C23"/>
    <mergeCell ref="G23:H23"/>
    <mergeCell ref="B17:C17"/>
    <mergeCell ref="G17:H17"/>
    <mergeCell ref="B18:C18"/>
    <mergeCell ref="G18:H18"/>
    <mergeCell ref="B19:C19"/>
    <mergeCell ref="G19:H19"/>
    <mergeCell ref="G20:H20"/>
    <mergeCell ref="B21:C21"/>
    <mergeCell ref="G21:H21"/>
    <mergeCell ref="B22:C22"/>
    <mergeCell ref="G22:H22"/>
    <mergeCell ref="G24:H24"/>
    <mergeCell ref="B25:C25"/>
    <mergeCell ref="G25:H25"/>
    <mergeCell ref="B26:C26"/>
    <mergeCell ref="B27:C27"/>
    <mergeCell ref="G27:H27"/>
    <mergeCell ref="G35:H35"/>
    <mergeCell ref="B28:C28"/>
    <mergeCell ref="G28:H28"/>
    <mergeCell ref="B29:C29"/>
    <mergeCell ref="G29:H29"/>
    <mergeCell ref="B30:C30"/>
    <mergeCell ref="G30:H30"/>
    <mergeCell ref="B32:C32"/>
    <mergeCell ref="G32:H32"/>
    <mergeCell ref="B33:C33"/>
    <mergeCell ref="G33:H33"/>
    <mergeCell ref="G34:H34"/>
    <mergeCell ref="G50:H50"/>
    <mergeCell ref="G36:H36"/>
    <mergeCell ref="G37:H37"/>
    <mergeCell ref="G39:H39"/>
    <mergeCell ref="G40:H40"/>
    <mergeCell ref="G41:H41"/>
    <mergeCell ref="G42:H42"/>
    <mergeCell ref="G43:H43"/>
    <mergeCell ref="G44:H44"/>
    <mergeCell ref="G45:H45"/>
    <mergeCell ref="G47:H47"/>
    <mergeCell ref="G48:H48"/>
    <mergeCell ref="C61:D61"/>
    <mergeCell ref="G61:H61"/>
    <mergeCell ref="G52:H52"/>
    <mergeCell ref="B57:J57"/>
    <mergeCell ref="C59:D59"/>
    <mergeCell ref="G59:H59"/>
    <mergeCell ref="C60:D60"/>
    <mergeCell ref="G60:H60"/>
  </mergeCells>
  <printOptions verticalCentered="1"/>
  <pageMargins left="1.2598425196850394" right="0" top="0.94488188976377963" bottom="0.70866141732283472" header="0" footer="0"/>
  <pageSetup scale="5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75"/>
  <sheetViews>
    <sheetView zoomScale="80" zoomScaleNormal="80" zoomScalePageLayoutView="80" workbookViewId="0">
      <selection activeCell="B23" sqref="B23:C23"/>
    </sheetView>
  </sheetViews>
  <sheetFormatPr baseColWidth="10" defaultColWidth="11.42578125" defaultRowHeight="12"/>
  <cols>
    <col min="1" max="1" width="4.5703125" style="85" customWidth="1"/>
    <col min="2" max="2" width="24.7109375" style="85" customWidth="1"/>
    <col min="3" max="3" width="40" style="85" customWidth="1"/>
    <col min="4" max="5" width="18.7109375" style="85" customWidth="1"/>
    <col min="6" max="6" width="10.7109375" style="85" customWidth="1"/>
    <col min="7" max="7" width="24.7109375" style="85" customWidth="1"/>
    <col min="8" max="8" width="29.7109375" style="166" customWidth="1"/>
    <col min="9" max="10" width="18.7109375" style="85" customWidth="1"/>
    <col min="11" max="11" width="4.5703125" style="85" customWidth="1"/>
    <col min="12" max="16384" width="11.42578125" style="85"/>
  </cols>
  <sheetData>
    <row r="1" spans="1:11" ht="6" customHeight="1">
      <c r="A1" s="355"/>
      <c r="B1" s="356"/>
      <c r="C1" s="357"/>
      <c r="D1" s="358"/>
      <c r="E1" s="358"/>
      <c r="F1" s="357"/>
      <c r="G1" s="357"/>
      <c r="H1" s="359"/>
      <c r="I1" s="356"/>
      <c r="J1" s="356"/>
      <c r="K1" s="97"/>
    </row>
    <row r="2" spans="1:11" s="128" customFormat="1" ht="6" customHeight="1">
      <c r="A2" s="329"/>
      <c r="B2" s="329"/>
      <c r="C2" s="312"/>
      <c r="D2" s="329"/>
      <c r="E2" s="329"/>
      <c r="F2" s="329"/>
      <c r="G2" s="329"/>
      <c r="H2" s="360"/>
      <c r="I2" s="329"/>
      <c r="J2" s="329"/>
    </row>
    <row r="3" spans="1:11" ht="14.1" customHeight="1">
      <c r="A3" s="330"/>
      <c r="B3" s="340"/>
      <c r="C3" s="677" t="s">
        <v>496</v>
      </c>
      <c r="D3" s="677"/>
      <c r="E3" s="677"/>
      <c r="F3" s="677"/>
      <c r="G3" s="677"/>
      <c r="H3" s="677"/>
      <c r="I3" s="677"/>
      <c r="J3" s="361"/>
      <c r="K3" s="164"/>
    </row>
    <row r="4" spans="1:11" ht="14.1" customHeight="1">
      <c r="A4" s="362"/>
      <c r="B4" s="340"/>
      <c r="C4" s="677" t="s">
        <v>66</v>
      </c>
      <c r="D4" s="677"/>
      <c r="E4" s="677"/>
      <c r="F4" s="677"/>
      <c r="G4" s="677"/>
      <c r="H4" s="677"/>
      <c r="I4" s="677"/>
      <c r="J4" s="362"/>
      <c r="K4" s="165"/>
    </row>
    <row r="5" spans="1:11" ht="14.1" customHeight="1">
      <c r="A5" s="363"/>
      <c r="B5" s="340"/>
      <c r="C5" s="677" t="s">
        <v>493</v>
      </c>
      <c r="D5" s="677"/>
      <c r="E5" s="677"/>
      <c r="F5" s="677"/>
      <c r="G5" s="677"/>
      <c r="H5" s="677"/>
      <c r="I5" s="677"/>
      <c r="J5" s="362"/>
      <c r="K5" s="165"/>
    </row>
    <row r="6" spans="1:11" ht="14.1" customHeight="1">
      <c r="A6" s="363"/>
      <c r="B6" s="340"/>
      <c r="C6" s="677" t="s">
        <v>134</v>
      </c>
      <c r="D6" s="677"/>
      <c r="E6" s="677"/>
      <c r="F6" s="677"/>
      <c r="G6" s="677"/>
      <c r="H6" s="677"/>
      <c r="I6" s="677"/>
      <c r="J6" s="362"/>
      <c r="K6" s="165"/>
    </row>
    <row r="7" spans="1:11" ht="20.100000000000001" customHeight="1">
      <c r="A7" s="363"/>
      <c r="B7" s="364"/>
      <c r="C7" s="658" t="str">
        <f>+EA!C5</f>
        <v>INSTITUTO MUNICIPAL DE CAPACITACION Y CERTIFICACION POR COMPETENCIAS DE PLAYAS DE ROSARITO B.C.</v>
      </c>
      <c r="D7" s="658"/>
      <c r="E7" s="658"/>
      <c r="F7" s="658"/>
      <c r="G7" s="658"/>
      <c r="H7" s="658"/>
      <c r="I7" s="658"/>
      <c r="J7" s="365"/>
    </row>
    <row r="8" spans="1:11" ht="3" customHeight="1">
      <c r="A8" s="361"/>
      <c r="B8" s="361"/>
      <c r="C8" s="361"/>
      <c r="D8" s="361"/>
      <c r="E8" s="361"/>
      <c r="F8" s="361"/>
      <c r="G8" s="340"/>
      <c r="H8" s="366"/>
      <c r="I8" s="340"/>
      <c r="J8" s="340"/>
    </row>
    <row r="9" spans="1:11" s="128" customFormat="1" ht="3" customHeight="1">
      <c r="A9" s="363"/>
      <c r="B9" s="367"/>
      <c r="C9" s="367"/>
      <c r="D9" s="367"/>
      <c r="E9" s="367"/>
      <c r="F9" s="305"/>
      <c r="G9" s="329"/>
      <c r="H9" s="360"/>
      <c r="I9" s="329"/>
      <c r="J9" s="329"/>
    </row>
    <row r="10" spans="1:11" s="128" customFormat="1" ht="3" customHeight="1">
      <c r="A10" s="368"/>
      <c r="B10" s="368"/>
      <c r="C10" s="368"/>
      <c r="D10" s="369"/>
      <c r="E10" s="369"/>
      <c r="F10" s="370"/>
      <c r="G10" s="329"/>
      <c r="H10" s="360"/>
      <c r="I10" s="329"/>
      <c r="J10" s="329"/>
    </row>
    <row r="11" spans="1:11" s="128" customFormat="1" ht="20.100000000000001" customHeight="1">
      <c r="A11" s="616"/>
      <c r="B11" s="676" t="s">
        <v>76</v>
      </c>
      <c r="C11" s="676"/>
      <c r="D11" s="613" t="s">
        <v>67</v>
      </c>
      <c r="E11" s="613" t="s">
        <v>68</v>
      </c>
      <c r="F11" s="614"/>
      <c r="G11" s="676" t="s">
        <v>76</v>
      </c>
      <c r="H11" s="676"/>
      <c r="I11" s="613" t="s">
        <v>67</v>
      </c>
      <c r="J11" s="613" t="s">
        <v>68</v>
      </c>
      <c r="K11" s="617"/>
    </row>
    <row r="12" spans="1:11" ht="3" customHeight="1">
      <c r="A12" s="371"/>
      <c r="B12" s="372"/>
      <c r="C12" s="372"/>
      <c r="D12" s="373"/>
      <c r="E12" s="373"/>
      <c r="F12" s="330"/>
      <c r="G12" s="329"/>
      <c r="H12" s="360"/>
      <c r="I12" s="329"/>
      <c r="J12" s="329"/>
      <c r="K12" s="139"/>
    </row>
    <row r="13" spans="1:11" s="128" customFormat="1" ht="3" customHeight="1">
      <c r="A13" s="374"/>
      <c r="B13" s="375"/>
      <c r="C13" s="375"/>
      <c r="D13" s="376"/>
      <c r="E13" s="376"/>
      <c r="F13" s="312"/>
      <c r="G13" s="329"/>
      <c r="H13" s="360"/>
      <c r="I13" s="329"/>
      <c r="J13" s="329"/>
      <c r="K13" s="139"/>
    </row>
    <row r="14" spans="1:11" ht="15.75">
      <c r="A14" s="377"/>
      <c r="B14" s="660" t="s">
        <v>6</v>
      </c>
      <c r="C14" s="660"/>
      <c r="D14" s="378">
        <f>D16+D26</f>
        <v>0</v>
      </c>
      <c r="E14" s="378">
        <f>E16+E26</f>
        <v>200974</v>
      </c>
      <c r="F14" s="312"/>
      <c r="G14" s="660" t="s">
        <v>7</v>
      </c>
      <c r="H14" s="660"/>
      <c r="I14" s="378">
        <f>I16+I27</f>
        <v>51280</v>
      </c>
      <c r="J14" s="378">
        <f>J16+J27</f>
        <v>0</v>
      </c>
      <c r="K14" s="139"/>
    </row>
    <row r="15" spans="1:11" ht="15.75">
      <c r="A15" s="379"/>
      <c r="B15" s="315"/>
      <c r="C15" s="343"/>
      <c r="D15" s="380"/>
      <c r="E15" s="380"/>
      <c r="F15" s="312"/>
      <c r="G15" s="315"/>
      <c r="H15" s="315"/>
      <c r="I15" s="380"/>
      <c r="J15" s="380"/>
      <c r="K15" s="139"/>
    </row>
    <row r="16" spans="1:11" ht="15.75">
      <c r="A16" s="379"/>
      <c r="B16" s="660" t="s">
        <v>8</v>
      </c>
      <c r="C16" s="660"/>
      <c r="D16" s="378">
        <f>SUM(D18:D24)</f>
        <v>0</v>
      </c>
      <c r="E16" s="378">
        <f>+E18</f>
        <v>122092</v>
      </c>
      <c r="F16" s="312"/>
      <c r="G16" s="660" t="s">
        <v>9</v>
      </c>
      <c r="H16" s="660"/>
      <c r="I16" s="378">
        <f>SUM(I18:I25)</f>
        <v>51280</v>
      </c>
      <c r="J16" s="378">
        <f>SUM(J18:J25)</f>
        <v>0</v>
      </c>
      <c r="K16" s="139"/>
    </row>
    <row r="17" spans="1:11" ht="15.75">
      <c r="A17" s="379"/>
      <c r="B17" s="315"/>
      <c r="C17" s="343"/>
      <c r="D17" s="380"/>
      <c r="E17" s="380"/>
      <c r="F17" s="312"/>
      <c r="G17" s="315"/>
      <c r="H17" s="315"/>
      <c r="I17" s="380"/>
      <c r="J17" s="380"/>
      <c r="K17" s="139"/>
    </row>
    <row r="18" spans="1:11" ht="15">
      <c r="A18" s="377"/>
      <c r="B18" s="659" t="s">
        <v>10</v>
      </c>
      <c r="C18" s="659"/>
      <c r="D18" s="381">
        <f>IF(ESF!D18&lt;ESF!E18,ESF!E18-ESF!D18,0)</f>
        <v>0</v>
      </c>
      <c r="E18" s="381">
        <f>IF(D18&gt;0,0,ESF!D18-ESF!E18)</f>
        <v>122092</v>
      </c>
      <c r="F18" s="312"/>
      <c r="G18" s="659" t="s">
        <v>11</v>
      </c>
      <c r="H18" s="659"/>
      <c r="I18" s="381">
        <f>IF(ESF!I18&gt;ESF!J18,ESF!I18-ESF!J18,0)</f>
        <v>51280</v>
      </c>
      <c r="J18" s="381"/>
      <c r="K18" s="139"/>
    </row>
    <row r="19" spans="1:11" ht="15">
      <c r="A19" s="377"/>
      <c r="B19" s="659" t="s">
        <v>12</v>
      </c>
      <c r="C19" s="659"/>
      <c r="D19" s="381"/>
      <c r="E19" s="381">
        <f>IF(D19&gt;0,0,ESF!D19-ESF!E19)</f>
        <v>0</v>
      </c>
      <c r="F19" s="312"/>
      <c r="G19" s="659" t="s">
        <v>13</v>
      </c>
      <c r="H19" s="659"/>
      <c r="I19" s="381">
        <f>IF(ESF!I19&gt;ESF!J19,ESF!I19-ESF!J19,0)</f>
        <v>0</v>
      </c>
      <c r="J19" s="381">
        <f>IF(ESF!I19&gt;ESF!J19,ESF!I19-ESF!J19,0)</f>
        <v>0</v>
      </c>
      <c r="K19" s="139"/>
    </row>
    <row r="20" spans="1:11" ht="15">
      <c r="A20" s="377"/>
      <c r="B20" s="659" t="s">
        <v>14</v>
      </c>
      <c r="C20" s="659"/>
      <c r="D20" s="381">
        <f>IF(ESF!D20&lt;ESF!E20,ESF!E20-ESF!D20,0)</f>
        <v>0</v>
      </c>
      <c r="E20" s="381">
        <f>IF(D20&gt;0,0,ESF!D20-ESF!E20)</f>
        <v>0</v>
      </c>
      <c r="F20" s="312"/>
      <c r="G20" s="659" t="s">
        <v>15</v>
      </c>
      <c r="H20" s="659"/>
      <c r="I20" s="381">
        <f>IF(ESF!I20&gt;ESF!J20,ESF!I20-ESF!J20,0)</f>
        <v>0</v>
      </c>
      <c r="J20" s="381">
        <f>IF(I20&gt;0,0,ESF!J20-ESF!I20)</f>
        <v>0</v>
      </c>
      <c r="K20" s="139"/>
    </row>
    <row r="21" spans="1:11" ht="15">
      <c r="A21" s="377"/>
      <c r="B21" s="659" t="s">
        <v>16</v>
      </c>
      <c r="C21" s="659"/>
      <c r="D21" s="381">
        <f>IF(ESF!D21&lt;ESF!E21,ESF!E21-ESF!D21,0)</f>
        <v>0</v>
      </c>
      <c r="E21" s="381">
        <f>IF(D21&gt;0,0,ESF!D21-ESF!E21)</f>
        <v>0</v>
      </c>
      <c r="F21" s="312"/>
      <c r="G21" s="659" t="s">
        <v>17</v>
      </c>
      <c r="H21" s="659"/>
      <c r="I21" s="381">
        <f>IF(ESF!I21&gt;ESF!J21,ESF!I21-ESF!J21,0)</f>
        <v>0</v>
      </c>
      <c r="J21" s="381">
        <f>IF(I21&gt;0,0,ESF!J21-ESF!I21)</f>
        <v>0</v>
      </c>
      <c r="K21" s="139"/>
    </row>
    <row r="22" spans="1:11" ht="15">
      <c r="A22" s="377"/>
      <c r="B22" s="659" t="s">
        <v>18</v>
      </c>
      <c r="C22" s="659"/>
      <c r="D22" s="381">
        <f>IF(ESF!D22&lt;ESF!E22,ESF!E22-ESF!D22,0)</f>
        <v>0</v>
      </c>
      <c r="E22" s="381">
        <f>IF(D22&gt;0,0,ESF!D22-ESF!E22)</f>
        <v>0</v>
      </c>
      <c r="F22" s="312"/>
      <c r="G22" s="659" t="s">
        <v>19</v>
      </c>
      <c r="H22" s="659"/>
      <c r="I22" s="381">
        <f>IF(ESF!I22&gt;ESF!J22,ESF!I22-ESF!J22,0)</f>
        <v>0</v>
      </c>
      <c r="J22" s="381">
        <f>IF(I22&gt;0,0,ESF!J22-ESF!I22)</f>
        <v>0</v>
      </c>
      <c r="K22" s="139"/>
    </row>
    <row r="23" spans="1:11" ht="25.5" customHeight="1">
      <c r="A23" s="377"/>
      <c r="B23" s="659" t="s">
        <v>20</v>
      </c>
      <c r="C23" s="659"/>
      <c r="D23" s="381">
        <f>IF(ESF!D23&lt;ESF!E23,ESF!E23-ESF!D23,0)</f>
        <v>0</v>
      </c>
      <c r="E23" s="381">
        <f>IF(D23&gt;0,0,ESF!D23-ESF!E23)</f>
        <v>0</v>
      </c>
      <c r="F23" s="312"/>
      <c r="G23" s="662" t="s">
        <v>21</v>
      </c>
      <c r="H23" s="662"/>
      <c r="I23" s="381">
        <f>IF(ESF!I23&gt;ESF!J23,ESF!I23-ESF!J23,0)</f>
        <v>0</v>
      </c>
      <c r="J23" s="381">
        <f>IF(I23&gt;0,0,ESF!J23-ESF!I23)</f>
        <v>0</v>
      </c>
      <c r="K23" s="139"/>
    </row>
    <row r="24" spans="1:11" ht="15">
      <c r="A24" s="377"/>
      <c r="B24" s="659" t="s">
        <v>22</v>
      </c>
      <c r="C24" s="659"/>
      <c r="D24" s="381">
        <f>IF(ESF!D24&lt;ESF!E24,ESF!E24-ESF!D24,0)</f>
        <v>0</v>
      </c>
      <c r="E24" s="381">
        <f>IF(D24&gt;0,0,ESF!D24-ESF!E24)</f>
        <v>0</v>
      </c>
      <c r="F24" s="382">
        <f>E19+E24-D23-D33</f>
        <v>0</v>
      </c>
      <c r="G24" s="659" t="s">
        <v>23</v>
      </c>
      <c r="H24" s="659"/>
      <c r="I24" s="381">
        <f>IF(ESF!I24&gt;ESF!J24,ESF!I24-ESF!J24,0)</f>
        <v>0</v>
      </c>
      <c r="J24" s="381">
        <f>IF(I24&gt;0,0,ESF!J24-ESF!I24)</f>
        <v>0</v>
      </c>
      <c r="K24" s="139"/>
    </row>
    <row r="25" spans="1:11" ht="15.75">
      <c r="A25" s="379"/>
      <c r="B25" s="315"/>
      <c r="C25" s="343"/>
      <c r="D25" s="380"/>
      <c r="E25" s="380"/>
      <c r="F25" s="312"/>
      <c r="G25" s="659" t="s">
        <v>24</v>
      </c>
      <c r="H25" s="659"/>
      <c r="I25" s="381">
        <f>IF(ESF!I25&gt;ESF!J25,ESF!I25-ESF!J25,0)</f>
        <v>0</v>
      </c>
      <c r="J25" s="381">
        <f>IF(I25&gt;0,0,ESF!J25-ESF!I25)</f>
        <v>0</v>
      </c>
      <c r="K25" s="139"/>
    </row>
    <row r="26" spans="1:11" ht="15.75">
      <c r="A26" s="379"/>
      <c r="B26" s="660" t="s">
        <v>27</v>
      </c>
      <c r="C26" s="660"/>
      <c r="D26" s="378">
        <f>SUM(D28:D36)</f>
        <v>0</v>
      </c>
      <c r="E26" s="378">
        <f>SUM(E28:E36)</f>
        <v>78882</v>
      </c>
      <c r="F26" s="312"/>
      <c r="G26" s="315"/>
      <c r="H26" s="315"/>
      <c r="I26" s="380"/>
      <c r="J26" s="380"/>
      <c r="K26" s="139"/>
    </row>
    <row r="27" spans="1:11" ht="15.75">
      <c r="A27" s="379"/>
      <c r="B27" s="315"/>
      <c r="C27" s="343"/>
      <c r="D27" s="380"/>
      <c r="E27" s="380"/>
      <c r="F27" s="312"/>
      <c r="G27" s="661" t="s">
        <v>28</v>
      </c>
      <c r="H27" s="661"/>
      <c r="I27" s="378">
        <f>SUM(I29:I34)</f>
        <v>0</v>
      </c>
      <c r="J27" s="378">
        <f>SUM(J29:J34)</f>
        <v>0</v>
      </c>
      <c r="K27" s="139"/>
    </row>
    <row r="28" spans="1:11" ht="15.75">
      <c r="A28" s="377"/>
      <c r="B28" s="659" t="s">
        <v>29</v>
      </c>
      <c r="C28" s="659"/>
      <c r="D28" s="381">
        <f>IF(ESF!D31&lt;ESF!E31,ESF!E31-ESF!D31,0)</f>
        <v>0</v>
      </c>
      <c r="E28" s="381">
        <f>IF(D28&gt;0,0,ESF!D31-ESF!E31)</f>
        <v>0</v>
      </c>
      <c r="F28" s="312"/>
      <c r="G28" s="315"/>
      <c r="H28" s="315"/>
      <c r="I28" s="380"/>
      <c r="J28" s="380"/>
      <c r="K28" s="139"/>
    </row>
    <row r="29" spans="1:11" ht="15">
      <c r="A29" s="377"/>
      <c r="B29" s="659" t="s">
        <v>31</v>
      </c>
      <c r="C29" s="659"/>
      <c r="D29" s="381">
        <f>IF(ESF!D32&lt;ESF!E32,ESF!E32-ESF!D32,0)</f>
        <v>0</v>
      </c>
      <c r="E29" s="381">
        <f>IF(D29&gt;0,0,ESF!D32-ESF!E32)</f>
        <v>0</v>
      </c>
      <c r="F29" s="324"/>
      <c r="G29" s="659" t="s">
        <v>30</v>
      </c>
      <c r="H29" s="659"/>
      <c r="I29" s="381">
        <f>IF(ESF!I31&gt;ESF!J31,ESF!I31-ESF!J31,0)</f>
        <v>0</v>
      </c>
      <c r="J29" s="381">
        <f>IF(I29&gt;0,0,ESF!J31-ESF!I31)</f>
        <v>0</v>
      </c>
      <c r="K29" s="139"/>
    </row>
    <row r="30" spans="1:11" ht="15">
      <c r="A30" s="377"/>
      <c r="B30" s="659" t="s">
        <v>33</v>
      </c>
      <c r="C30" s="659"/>
      <c r="D30" s="381">
        <f>IF(ESF!D33&lt;ESF!E33,ESF!E33-ESF!D33,0)</f>
        <v>0</v>
      </c>
      <c r="E30" s="381">
        <f>IF(D30&gt;0,0,ESF!D33-ESF!E33)</f>
        <v>0</v>
      </c>
      <c r="F30" s="312"/>
      <c r="G30" s="659" t="s">
        <v>32</v>
      </c>
      <c r="H30" s="659"/>
      <c r="I30" s="381">
        <f>IF(ESF!I32&gt;ESF!J32,ESF!I32-ESF!J32,0)</f>
        <v>0</v>
      </c>
      <c r="J30" s="381">
        <f>IF(I30&gt;0,0,ESF!J32-ESF!I32)</f>
        <v>0</v>
      </c>
      <c r="K30" s="139"/>
    </row>
    <row r="31" spans="1:11" ht="15">
      <c r="A31" s="377"/>
      <c r="B31" s="659" t="s">
        <v>35</v>
      </c>
      <c r="C31" s="659"/>
      <c r="D31" s="381">
        <f>IF(ESF!D34&lt;ESF!E34,ESF!E34-ESF!D34,0)</f>
        <v>0</v>
      </c>
      <c r="E31" s="381">
        <f>IF(D31&gt;0,0,ESF!D34-ESF!E34)</f>
        <v>78882</v>
      </c>
      <c r="F31" s="312"/>
      <c r="G31" s="659" t="s">
        <v>34</v>
      </c>
      <c r="H31" s="659"/>
      <c r="I31" s="381">
        <f>IF(ESF!I33&gt;ESF!J33,ESF!I33-ESF!J33,0)</f>
        <v>0</v>
      </c>
      <c r="J31" s="381">
        <f>IF(I31&gt;0,0,ESF!J33-ESF!I33)</f>
        <v>0</v>
      </c>
      <c r="K31" s="139"/>
    </row>
    <row r="32" spans="1:11" ht="15">
      <c r="A32" s="377"/>
      <c r="B32" s="659" t="s">
        <v>37</v>
      </c>
      <c r="C32" s="659"/>
      <c r="D32" s="381">
        <f>IF(ESF!D35&lt;ESF!E35,ESF!E35-ESF!D35,0)</f>
        <v>0</v>
      </c>
      <c r="E32" s="381">
        <f>IF(D32&gt;0,0,ESF!D35-ESF!E35)</f>
        <v>0</v>
      </c>
      <c r="F32" s="312"/>
      <c r="G32" s="659" t="s">
        <v>36</v>
      </c>
      <c r="H32" s="659"/>
      <c r="I32" s="381">
        <f>IF(ESF!I34&gt;ESF!J34,ESF!I34-ESF!J34,0)</f>
        <v>0</v>
      </c>
      <c r="J32" s="381">
        <f>IF(I32&gt;0,0,ESF!J34-ESF!I34)</f>
        <v>0</v>
      </c>
      <c r="K32" s="139"/>
    </row>
    <row r="33" spans="1:13" ht="26.1" customHeight="1">
      <c r="A33" s="377"/>
      <c r="B33" s="662" t="s">
        <v>39</v>
      </c>
      <c r="C33" s="662"/>
      <c r="D33" s="381">
        <f>IF(ESF!D36&lt;ESF!E36,ESF!E36-ESF!D36,0)</f>
        <v>0</v>
      </c>
      <c r="E33" s="381">
        <f>IF(D33&gt;0,0,ESF!D36-ESF!E36)</f>
        <v>0</v>
      </c>
      <c r="F33" s="312"/>
      <c r="G33" s="662" t="s">
        <v>38</v>
      </c>
      <c r="H33" s="662"/>
      <c r="I33" s="381">
        <f>IF(ESF!I35&gt;ESF!J35,ESF!I35-ESF!J35,0)</f>
        <v>0</v>
      </c>
      <c r="J33" s="381">
        <f>IF(I33&gt;0,0,ESF!J35-ESF!I35)</f>
        <v>0</v>
      </c>
      <c r="K33" s="139"/>
    </row>
    <row r="34" spans="1:13" ht="15">
      <c r="A34" s="377"/>
      <c r="B34" s="659" t="s">
        <v>41</v>
      </c>
      <c r="C34" s="659"/>
      <c r="D34" s="381">
        <f>IF(ESF!D37&lt;ESF!E37,ESF!E37-ESF!D37,0)</f>
        <v>0</v>
      </c>
      <c r="E34" s="381">
        <f>IF(D34&gt;0,0,ESF!D37-ESF!E37)</f>
        <v>0</v>
      </c>
      <c r="F34" s="312"/>
      <c r="G34" s="659" t="s">
        <v>40</v>
      </c>
      <c r="H34" s="659"/>
      <c r="I34" s="381">
        <f>IF(ESF!I36&gt;ESF!J36,ESF!I36-ESF!J36,0)</f>
        <v>0</v>
      </c>
      <c r="J34" s="381">
        <f>IF(I34&gt;0,0,ESF!J36-ESF!I36)</f>
        <v>0</v>
      </c>
      <c r="K34" s="139"/>
    </row>
    <row r="35" spans="1:13" ht="25.5" customHeight="1">
      <c r="A35" s="377"/>
      <c r="B35" s="662" t="s">
        <v>42</v>
      </c>
      <c r="C35" s="662"/>
      <c r="D35" s="381">
        <f>IF(ESF!D38&lt;ESF!E38,ESF!E38-ESF!D38,0)</f>
        <v>0</v>
      </c>
      <c r="E35" s="381">
        <f>IF(D35&gt;0,0,ESF!D38-ESF!E38)</f>
        <v>0</v>
      </c>
      <c r="F35" s="312"/>
      <c r="G35" s="315"/>
      <c r="H35" s="315"/>
      <c r="I35" s="383"/>
      <c r="J35" s="383"/>
      <c r="K35" s="139"/>
    </row>
    <row r="36" spans="1:13" ht="15.75">
      <c r="A36" s="377"/>
      <c r="B36" s="659" t="s">
        <v>44</v>
      </c>
      <c r="C36" s="659"/>
      <c r="D36" s="381">
        <f>IF(ESF!D39&lt;ESF!E39,ESF!E39-ESF!D39,0)</f>
        <v>0</v>
      </c>
      <c r="E36" s="381">
        <f>IF(D36&gt;0,0,ESF!D39-ESF!E39)</f>
        <v>0</v>
      </c>
      <c r="F36" s="312"/>
      <c r="G36" s="660" t="s">
        <v>47</v>
      </c>
      <c r="H36" s="660"/>
      <c r="I36" s="378"/>
      <c r="J36" s="378">
        <f>J38+J44+J52</f>
        <v>0</v>
      </c>
      <c r="K36" s="139"/>
      <c r="L36" s="217"/>
      <c r="M36" s="217"/>
    </row>
    <row r="37" spans="1:13" ht="15.75">
      <c r="A37" s="379"/>
      <c r="B37" s="315"/>
      <c r="C37" s="343"/>
      <c r="D37" s="383"/>
      <c r="E37" s="383"/>
      <c r="F37" s="312"/>
      <c r="G37" s="315"/>
      <c r="H37" s="315"/>
      <c r="I37" s="380"/>
      <c r="J37" s="380"/>
      <c r="K37" s="139"/>
    </row>
    <row r="38" spans="1:13" ht="15.75">
      <c r="A38" s="377"/>
      <c r="B38" s="329"/>
      <c r="C38" s="329"/>
      <c r="D38" s="329"/>
      <c r="E38" s="329"/>
      <c r="F38" s="312"/>
      <c r="G38" s="660" t="s">
        <v>49</v>
      </c>
      <c r="H38" s="660"/>
      <c r="I38" s="378">
        <f>SUM(I40:I42)</f>
        <v>0</v>
      </c>
      <c r="J38" s="378">
        <f>SUM(J40:J42)</f>
        <v>0</v>
      </c>
      <c r="K38" s="139"/>
    </row>
    <row r="39" spans="1:13" ht="15.75">
      <c r="A39" s="379"/>
      <c r="B39" s="329"/>
      <c r="C39" s="329"/>
      <c r="D39" s="329"/>
      <c r="E39" s="329"/>
      <c r="F39" s="312"/>
      <c r="G39" s="315"/>
      <c r="H39" s="315"/>
      <c r="I39" s="380"/>
      <c r="J39" s="380"/>
      <c r="K39" s="139"/>
    </row>
    <row r="40" spans="1:13" ht="15">
      <c r="A40" s="377"/>
      <c r="B40" s="329"/>
      <c r="C40" s="329"/>
      <c r="D40" s="329"/>
      <c r="E40" s="329"/>
      <c r="F40" s="312"/>
      <c r="G40" s="659" t="s">
        <v>50</v>
      </c>
      <c r="H40" s="659"/>
      <c r="I40" s="381">
        <f>IF(ESF!I46&gt;ESF!J46,ESF!I46-ESF!J46,0)</f>
        <v>0</v>
      </c>
      <c r="J40" s="381">
        <f>IF(I40&gt;0,0,ESF!J46-ESF!I46)</f>
        <v>0</v>
      </c>
      <c r="K40" s="139"/>
    </row>
    <row r="41" spans="1:13" ht="15.75">
      <c r="A41" s="379"/>
      <c r="B41" s="329"/>
      <c r="C41" s="329"/>
      <c r="D41" s="329"/>
      <c r="E41" s="329"/>
      <c r="F41" s="312"/>
      <c r="G41" s="659" t="s">
        <v>51</v>
      </c>
      <c r="H41" s="659"/>
      <c r="I41" s="381">
        <f>IF(ESF!I47&gt;ESF!J47,ESF!I47-ESF!J47,0)</f>
        <v>0</v>
      </c>
      <c r="J41" s="381">
        <f>IF(I41&gt;0,0,ESF!J47-ESF!I47)</f>
        <v>0</v>
      </c>
      <c r="K41" s="139"/>
    </row>
    <row r="42" spans="1:13" ht="15">
      <c r="A42" s="377"/>
      <c r="B42" s="329"/>
      <c r="C42" s="329"/>
      <c r="D42" s="329"/>
      <c r="E42" s="329"/>
      <c r="F42" s="312"/>
      <c r="G42" s="659" t="s">
        <v>52</v>
      </c>
      <c r="H42" s="659"/>
      <c r="I42" s="381">
        <f>IF(ESF!I48&gt;ESF!J48,ESF!I48-ESF!J48,0)</f>
        <v>0</v>
      </c>
      <c r="J42" s="381">
        <f>IF(I42&gt;0,0,ESF!J48-ESF!I48)</f>
        <v>0</v>
      </c>
      <c r="K42" s="139"/>
    </row>
    <row r="43" spans="1:13" ht="15.75">
      <c r="A43" s="377"/>
      <c r="B43" s="329"/>
      <c r="C43" s="329"/>
      <c r="D43" s="329"/>
      <c r="E43" s="329"/>
      <c r="F43" s="312"/>
      <c r="G43" s="315"/>
      <c r="H43" s="315"/>
      <c r="I43" s="380"/>
      <c r="J43" s="380"/>
      <c r="K43" s="139"/>
    </row>
    <row r="44" spans="1:13" ht="15.75">
      <c r="A44" s="377"/>
      <c r="B44" s="329"/>
      <c r="C44" s="329"/>
      <c r="D44" s="329"/>
      <c r="E44" s="329"/>
      <c r="F44" s="312"/>
      <c r="G44" s="660" t="s">
        <v>53</v>
      </c>
      <c r="H44" s="660"/>
      <c r="I44" s="378"/>
      <c r="J44" s="378">
        <f>SUM(J46:J50)</f>
        <v>0</v>
      </c>
      <c r="K44" s="139"/>
    </row>
    <row r="45" spans="1:13" ht="15.75">
      <c r="A45" s="377"/>
      <c r="B45" s="329"/>
      <c r="C45" s="329"/>
      <c r="D45" s="329"/>
      <c r="E45" s="329"/>
      <c r="F45" s="312"/>
      <c r="G45" s="315"/>
      <c r="H45" s="315"/>
      <c r="I45" s="380"/>
      <c r="J45" s="380"/>
      <c r="K45" s="139"/>
    </row>
    <row r="46" spans="1:13" ht="15">
      <c r="A46" s="377"/>
      <c r="B46" s="329"/>
      <c r="C46" s="329"/>
      <c r="D46" s="329"/>
      <c r="E46" s="329"/>
      <c r="F46" s="312"/>
      <c r="G46" s="659" t="s">
        <v>54</v>
      </c>
      <c r="H46" s="659"/>
      <c r="I46" s="381">
        <f>IF(ESF!I52&gt;ESF!J52,ESF!I52-ESF!J52,0)</f>
        <v>0</v>
      </c>
      <c r="J46" s="381">
        <v>0</v>
      </c>
      <c r="K46" s="139"/>
    </row>
    <row r="47" spans="1:13" ht="15">
      <c r="A47" s="377"/>
      <c r="B47" s="329"/>
      <c r="C47" s="329"/>
      <c r="D47" s="329"/>
      <c r="E47" s="329"/>
      <c r="F47" s="312"/>
      <c r="G47" s="659" t="s">
        <v>55</v>
      </c>
      <c r="H47" s="659"/>
      <c r="I47" s="381">
        <f>IF(ESF!I53&gt;ESF!J53,ESF!I53-ESF!J53,0)</f>
        <v>0</v>
      </c>
      <c r="J47" s="381">
        <f>IF(I47&gt;0,0,ESF!J53-ESF!I53)</f>
        <v>0</v>
      </c>
      <c r="K47" s="139"/>
    </row>
    <row r="48" spans="1:13" ht="15">
      <c r="A48" s="377"/>
      <c r="B48" s="329"/>
      <c r="C48" s="329"/>
      <c r="D48" s="329"/>
      <c r="E48" s="329"/>
      <c r="F48" s="312"/>
      <c r="G48" s="659" t="s">
        <v>56</v>
      </c>
      <c r="H48" s="659"/>
      <c r="I48" s="381">
        <f>IF(ESF!I54&gt;ESF!J54,ESF!I54-ESF!J54,0)</f>
        <v>0</v>
      </c>
      <c r="J48" s="381">
        <f>IF(I48&gt;0,0,ESF!J54-ESF!I54)</f>
        <v>0</v>
      </c>
      <c r="K48" s="139"/>
    </row>
    <row r="49" spans="1:11" ht="15">
      <c r="A49" s="377"/>
      <c r="B49" s="329"/>
      <c r="C49" s="329"/>
      <c r="D49" s="329"/>
      <c r="E49" s="329"/>
      <c r="F49" s="312"/>
      <c r="G49" s="659" t="s">
        <v>57</v>
      </c>
      <c r="H49" s="659"/>
      <c r="I49" s="381">
        <f>IF(ESF!I55&gt;ESF!J55,ESF!I55-ESF!J55,0)</f>
        <v>0</v>
      </c>
      <c r="J49" s="381">
        <f>IF(I49&gt;0,0,ESF!J55-ESF!I55)</f>
        <v>0</v>
      </c>
      <c r="K49" s="139"/>
    </row>
    <row r="50" spans="1:11" ht="15.75">
      <c r="A50" s="379"/>
      <c r="B50" s="329"/>
      <c r="C50" s="329"/>
      <c r="D50" s="329"/>
      <c r="E50" s="329"/>
      <c r="F50" s="312"/>
      <c r="G50" s="659" t="s">
        <v>58</v>
      </c>
      <c r="H50" s="659"/>
      <c r="I50" s="381">
        <f>IF(ESF!I56&gt;ESF!J56,ESF!I56-ESF!J56,0)</f>
        <v>0</v>
      </c>
      <c r="J50" s="381">
        <f>IF(I50&gt;0,0,ESF!J56-ESF!I56)</f>
        <v>0</v>
      </c>
      <c r="K50" s="139"/>
    </row>
    <row r="51" spans="1:11" ht="15.75">
      <c r="A51" s="377"/>
      <c r="B51" s="329"/>
      <c r="C51" s="329"/>
      <c r="D51" s="329"/>
      <c r="E51" s="329"/>
      <c r="F51" s="312"/>
      <c r="G51" s="315"/>
      <c r="H51" s="315"/>
      <c r="I51" s="380"/>
      <c r="J51" s="380"/>
      <c r="K51" s="139"/>
    </row>
    <row r="52" spans="1:11" ht="26.1" customHeight="1">
      <c r="A52" s="379"/>
      <c r="B52" s="329"/>
      <c r="C52" s="329"/>
      <c r="D52" s="329"/>
      <c r="E52" s="329"/>
      <c r="F52" s="312"/>
      <c r="G52" s="660" t="s">
        <v>79</v>
      </c>
      <c r="H52" s="660"/>
      <c r="I52" s="378">
        <f>SUM(I54:I55)</f>
        <v>0</v>
      </c>
      <c r="J52" s="378">
        <f>SUM(J54:J55)</f>
        <v>0</v>
      </c>
      <c r="K52" s="139"/>
    </row>
    <row r="53" spans="1:11" ht="15.75">
      <c r="A53" s="377"/>
      <c r="B53" s="329"/>
      <c r="C53" s="329"/>
      <c r="D53" s="329"/>
      <c r="E53" s="329"/>
      <c r="F53" s="312"/>
      <c r="G53" s="315"/>
      <c r="H53" s="315"/>
      <c r="I53" s="380"/>
      <c r="J53" s="380"/>
      <c r="K53" s="139"/>
    </row>
    <row r="54" spans="1:11" ht="15">
      <c r="A54" s="377"/>
      <c r="B54" s="329"/>
      <c r="C54" s="329"/>
      <c r="D54" s="329"/>
      <c r="E54" s="329"/>
      <c r="F54" s="312"/>
      <c r="G54" s="659" t="s">
        <v>60</v>
      </c>
      <c r="H54" s="659"/>
      <c r="I54" s="381">
        <f>IF(ESF!I60&gt;ESF!J60,ESF!I60-ESF!J60,0)</f>
        <v>0</v>
      </c>
      <c r="J54" s="381">
        <f>IF(I54&gt;0,0,ESF!J60-ESF!I60)</f>
        <v>0</v>
      </c>
      <c r="K54" s="139"/>
    </row>
    <row r="55" spans="1:11" ht="19.5" customHeight="1">
      <c r="A55" s="384"/>
      <c r="B55" s="327"/>
      <c r="C55" s="327"/>
      <c r="D55" s="327"/>
      <c r="E55" s="327"/>
      <c r="F55" s="385"/>
      <c r="G55" s="680" t="s">
        <v>61</v>
      </c>
      <c r="H55" s="680"/>
      <c r="I55" s="386">
        <f>IF(ESF!I61&gt;ESF!J61,ESF!I61-ESF!J61,0)</f>
        <v>0</v>
      </c>
      <c r="J55" s="386">
        <f>IF(I55&gt;0,0,ESF!J61-ESF!I61)</f>
        <v>0</v>
      </c>
      <c r="K55" s="150"/>
    </row>
    <row r="56" spans="1:11" ht="6" customHeight="1">
      <c r="A56" s="168"/>
      <c r="B56" s="154"/>
      <c r="C56" s="155"/>
      <c r="D56" s="156"/>
      <c r="E56" s="157"/>
      <c r="F56" s="157"/>
      <c r="G56" s="154"/>
      <c r="H56" s="169"/>
      <c r="I56" s="156"/>
      <c r="J56" s="157"/>
      <c r="K56" s="157"/>
    </row>
    <row r="57" spans="1:11" ht="6" customHeight="1">
      <c r="A57" s="128"/>
      <c r="C57" s="141"/>
      <c r="D57" s="151"/>
      <c r="E57" s="152"/>
      <c r="F57" s="152"/>
      <c r="H57" s="170"/>
      <c r="I57" s="151"/>
      <c r="J57" s="152"/>
      <c r="K57" s="152"/>
    </row>
    <row r="58" spans="1:11" ht="6" customHeight="1">
      <c r="B58" s="141"/>
      <c r="C58" s="151"/>
      <c r="D58" s="152"/>
      <c r="E58" s="152"/>
      <c r="G58" s="153"/>
      <c r="H58" s="171"/>
      <c r="I58" s="152"/>
      <c r="J58" s="152"/>
    </row>
    <row r="59" spans="1:11" ht="15" customHeight="1">
      <c r="B59" s="668" t="s">
        <v>78</v>
      </c>
      <c r="C59" s="668"/>
      <c r="D59" s="668"/>
      <c r="E59" s="668"/>
      <c r="F59" s="668"/>
      <c r="G59" s="668"/>
      <c r="H59" s="668"/>
      <c r="I59" s="668"/>
      <c r="J59" s="668"/>
    </row>
    <row r="60" spans="1:11" ht="9.75" customHeight="1">
      <c r="B60" s="141"/>
      <c r="C60" s="151"/>
      <c r="D60" s="152"/>
      <c r="E60" s="152"/>
      <c r="G60" s="153"/>
      <c r="H60" s="171"/>
      <c r="I60" s="152"/>
      <c r="J60" s="152"/>
    </row>
    <row r="61" spans="1:11" ht="49.5" customHeight="1">
      <c r="B61" s="141"/>
      <c r="C61" s="172"/>
      <c r="D61" s="173"/>
      <c r="E61" s="152"/>
      <c r="G61" s="174"/>
      <c r="H61" s="175"/>
      <c r="I61" s="152"/>
      <c r="J61" s="152" t="s">
        <v>134</v>
      </c>
    </row>
    <row r="62" spans="1:11" ht="14.1" customHeight="1">
      <c r="B62" s="159"/>
      <c r="C62" s="665" t="s">
        <v>444</v>
      </c>
      <c r="D62" s="665"/>
      <c r="E62" s="152"/>
      <c r="F62" s="152"/>
      <c r="G62" s="665" t="s">
        <v>446</v>
      </c>
      <c r="H62" s="665"/>
      <c r="I62" s="142"/>
      <c r="J62" s="152"/>
    </row>
    <row r="63" spans="1:11" ht="14.1" customHeight="1">
      <c r="B63" s="161"/>
      <c r="C63" s="664" t="str">
        <f>+EA!C61</f>
        <v>C. JULIANA OROZCO DAGNINO</v>
      </c>
      <c r="D63" s="664"/>
      <c r="E63" s="162"/>
      <c r="F63" s="162"/>
      <c r="G63" s="664" t="str">
        <f>+EA!G61</f>
        <v>IVONNE SARAHI FLORES DUARTE</v>
      </c>
      <c r="H63" s="664"/>
      <c r="I63" s="142"/>
      <c r="J63" s="152"/>
    </row>
    <row r="64" spans="1:11">
      <c r="A64" s="146"/>
      <c r="F64" s="129"/>
    </row>
    <row r="71" spans="3:6">
      <c r="C71" s="300"/>
      <c r="D71" s="300"/>
      <c r="E71" s="301" t="s">
        <v>67</v>
      </c>
      <c r="F71" s="301" t="s">
        <v>68</v>
      </c>
    </row>
    <row r="72" spans="3:6">
      <c r="C72" s="302" t="s">
        <v>430</v>
      </c>
      <c r="D72" s="300"/>
      <c r="E72" s="300"/>
      <c r="F72" s="300"/>
    </row>
    <row r="73" spans="3:6" ht="15.75">
      <c r="C73" s="300"/>
      <c r="D73" s="302" t="s">
        <v>69</v>
      </c>
      <c r="E73" s="303" t="s">
        <v>431</v>
      </c>
      <c r="F73" s="303" t="s">
        <v>432</v>
      </c>
    </row>
    <row r="74" spans="3:6" ht="15.75">
      <c r="C74" s="302" t="s">
        <v>433</v>
      </c>
      <c r="D74" s="302" t="s">
        <v>70</v>
      </c>
      <c r="E74" s="303" t="s">
        <v>432</v>
      </c>
      <c r="F74" s="303" t="s">
        <v>431</v>
      </c>
    </row>
    <row r="75" spans="3:6" ht="15.75">
      <c r="C75" s="300"/>
      <c r="D75" s="302" t="s">
        <v>434</v>
      </c>
      <c r="E75" s="303" t="s">
        <v>432</v>
      </c>
      <c r="F75" s="303" t="s">
        <v>431</v>
      </c>
    </row>
  </sheetData>
  <sheetProtection formatCells="0" selectLockedCells="1"/>
  <mergeCells count="62">
    <mergeCell ref="B11:C11"/>
    <mergeCell ref="B30:C30"/>
    <mergeCell ref="B31:C31"/>
    <mergeCell ref="C3:I3"/>
    <mergeCell ref="C4:I4"/>
    <mergeCell ref="C5:I5"/>
    <mergeCell ref="C6:I6"/>
    <mergeCell ref="G11:H11"/>
    <mergeCell ref="C7:I7"/>
    <mergeCell ref="G22:H22"/>
    <mergeCell ref="G23:H23"/>
    <mergeCell ref="G21:H21"/>
    <mergeCell ref="G20:H20"/>
    <mergeCell ref="G14:H14"/>
    <mergeCell ref="G16:H16"/>
    <mergeCell ref="G18:H18"/>
    <mergeCell ref="B36:C36"/>
    <mergeCell ref="G34:H34"/>
    <mergeCell ref="G41:H41"/>
    <mergeCell ref="G46:H46"/>
    <mergeCell ref="G25:H25"/>
    <mergeCell ref="G27:H27"/>
    <mergeCell ref="G29:H29"/>
    <mergeCell ref="G38:H38"/>
    <mergeCell ref="G40:H40"/>
    <mergeCell ref="G44:H44"/>
    <mergeCell ref="G42:H42"/>
    <mergeCell ref="G36:H36"/>
    <mergeCell ref="G30:H30"/>
    <mergeCell ref="G31:H31"/>
    <mergeCell ref="G32:H32"/>
    <mergeCell ref="B26:C26"/>
    <mergeCell ref="G47:H47"/>
    <mergeCell ref="G48:H48"/>
    <mergeCell ref="G49:H49"/>
    <mergeCell ref="G50:H50"/>
    <mergeCell ref="G52:H52"/>
    <mergeCell ref="G54:H54"/>
    <mergeCell ref="C63:D63"/>
    <mergeCell ref="G63:H63"/>
    <mergeCell ref="B59:J59"/>
    <mergeCell ref="C62:D62"/>
    <mergeCell ref="G62:H62"/>
    <mergeCell ref="G55:H55"/>
    <mergeCell ref="B35:C35"/>
    <mergeCell ref="B34:C34"/>
    <mergeCell ref="B28:C28"/>
    <mergeCell ref="B29:C29"/>
    <mergeCell ref="B32:C32"/>
    <mergeCell ref="G19:H19"/>
    <mergeCell ref="B33:C33"/>
    <mergeCell ref="B21:C21"/>
    <mergeCell ref="B22:C22"/>
    <mergeCell ref="B23:C23"/>
    <mergeCell ref="B24:C24"/>
    <mergeCell ref="G33:H33"/>
    <mergeCell ref="G24:H24"/>
    <mergeCell ref="B14:C14"/>
    <mergeCell ref="B16:C16"/>
    <mergeCell ref="B18:C18"/>
    <mergeCell ref="B19:C19"/>
    <mergeCell ref="B20:C20"/>
  </mergeCells>
  <printOptions horizontalCentered="1" verticalCentered="1"/>
  <pageMargins left="0" right="0" top="0.35433070866141736" bottom="0.59055118110236227" header="0.19685039370078741" footer="0"/>
  <pageSetup scale="6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21"/>
  <sheetViews>
    <sheetView workbookViewId="0">
      <selection activeCell="A2" sqref="A2:E3"/>
    </sheetView>
  </sheetViews>
  <sheetFormatPr baseColWidth="10" defaultColWidth="11.42578125" defaultRowHeight="15"/>
  <cols>
    <col min="4" max="5" width="11.42578125" style="7"/>
  </cols>
  <sheetData>
    <row r="2" spans="1:5">
      <c r="A2" s="687" t="s">
        <v>2</v>
      </c>
      <c r="B2" s="687"/>
      <c r="C2" s="687"/>
      <c r="D2" s="687"/>
      <c r="E2" s="13" t="e">
        <f>ESF!#REF!</f>
        <v>#REF!</v>
      </c>
    </row>
    <row r="3" spans="1:5" ht="113.25">
      <c r="A3" s="687" t="s">
        <v>4</v>
      </c>
      <c r="B3" s="687"/>
      <c r="C3" s="687"/>
      <c r="D3" s="687"/>
      <c r="E3" s="13" t="str">
        <f>ESF!C7</f>
        <v>INSTITUTO MUNICIPAL DE CAPACITACION Y CERTIFICACION POR COMPETENCIAS DE PLAYAS DE ROSARITO B.C.</v>
      </c>
    </row>
    <row r="4" spans="1:5">
      <c r="A4" s="687" t="s">
        <v>3</v>
      </c>
      <c r="B4" s="687"/>
      <c r="C4" s="687"/>
      <c r="D4" s="687"/>
      <c r="E4" s="14"/>
    </row>
    <row r="5" spans="1:5">
      <c r="A5" s="687" t="s">
        <v>73</v>
      </c>
      <c r="B5" s="687"/>
      <c r="C5" s="687"/>
      <c r="D5" s="687"/>
      <c r="E5" t="s">
        <v>71</v>
      </c>
    </row>
    <row r="6" spans="1:5">
      <c r="A6" s="6"/>
      <c r="B6" s="6"/>
      <c r="C6" s="692" t="s">
        <v>5</v>
      </c>
      <c r="D6" s="692"/>
      <c r="E6" s="1">
        <v>2013</v>
      </c>
    </row>
    <row r="7" spans="1:5">
      <c r="A7" s="688" t="s">
        <v>69</v>
      </c>
      <c r="B7" s="686" t="s">
        <v>8</v>
      </c>
      <c r="C7" s="682" t="s">
        <v>10</v>
      </c>
      <c r="D7" s="682"/>
      <c r="E7" s="8">
        <f>ESF!D18</f>
        <v>122092</v>
      </c>
    </row>
    <row r="8" spans="1:5">
      <c r="A8" s="688"/>
      <c r="B8" s="686"/>
      <c r="C8" s="682" t="s">
        <v>12</v>
      </c>
      <c r="D8" s="682"/>
      <c r="E8" s="8">
        <f>ESF!D19</f>
        <v>0</v>
      </c>
    </row>
    <row r="9" spans="1:5">
      <c r="A9" s="688"/>
      <c r="B9" s="686"/>
      <c r="C9" s="682" t="s">
        <v>14</v>
      </c>
      <c r="D9" s="682"/>
      <c r="E9" s="8">
        <f>ESF!D20</f>
        <v>0</v>
      </c>
    </row>
    <row r="10" spans="1:5">
      <c r="A10" s="688"/>
      <c r="B10" s="686"/>
      <c r="C10" s="682" t="s">
        <v>16</v>
      </c>
      <c r="D10" s="682"/>
      <c r="E10" s="8">
        <f>ESF!D21</f>
        <v>0</v>
      </c>
    </row>
    <row r="11" spans="1:5">
      <c r="A11" s="688"/>
      <c r="B11" s="686"/>
      <c r="C11" s="682" t="s">
        <v>18</v>
      </c>
      <c r="D11" s="682"/>
      <c r="E11" s="8">
        <f>ESF!D22</f>
        <v>0</v>
      </c>
    </row>
    <row r="12" spans="1:5">
      <c r="A12" s="688"/>
      <c r="B12" s="686"/>
      <c r="C12" s="682" t="s">
        <v>20</v>
      </c>
      <c r="D12" s="682"/>
      <c r="E12" s="8">
        <f>ESF!D23</f>
        <v>0</v>
      </c>
    </row>
    <row r="13" spans="1:5">
      <c r="A13" s="688"/>
      <c r="B13" s="686"/>
      <c r="C13" s="682" t="s">
        <v>22</v>
      </c>
      <c r="D13" s="682"/>
      <c r="E13" s="8">
        <f>ESF!D24</f>
        <v>0</v>
      </c>
    </row>
    <row r="14" spans="1:5" ht="15.75" thickBot="1">
      <c r="A14" s="688"/>
      <c r="B14" s="4"/>
      <c r="C14" s="683" t="s">
        <v>25</v>
      </c>
      <c r="D14" s="683"/>
      <c r="E14" s="9">
        <f>ESF!D26</f>
        <v>122092</v>
      </c>
    </row>
    <row r="15" spans="1:5">
      <c r="A15" s="688"/>
      <c r="B15" s="686" t="s">
        <v>27</v>
      </c>
      <c r="C15" s="682" t="s">
        <v>29</v>
      </c>
      <c r="D15" s="682"/>
      <c r="E15" s="8">
        <f>ESF!D31</f>
        <v>0</v>
      </c>
    </row>
    <row r="16" spans="1:5">
      <c r="A16" s="688"/>
      <c r="B16" s="686"/>
      <c r="C16" s="682" t="s">
        <v>31</v>
      </c>
      <c r="D16" s="682"/>
      <c r="E16" s="8">
        <f>ESF!D32</f>
        <v>0</v>
      </c>
    </row>
    <row r="17" spans="1:5">
      <c r="A17" s="688"/>
      <c r="B17" s="686"/>
      <c r="C17" s="682" t="s">
        <v>33</v>
      </c>
      <c r="D17" s="682"/>
      <c r="E17" s="8">
        <f>ESF!D33</f>
        <v>0</v>
      </c>
    </row>
    <row r="18" spans="1:5">
      <c r="A18" s="688"/>
      <c r="B18" s="686"/>
      <c r="C18" s="682" t="s">
        <v>35</v>
      </c>
      <c r="D18" s="682"/>
      <c r="E18" s="8">
        <f>ESF!D34</f>
        <v>78882</v>
      </c>
    </row>
    <row r="19" spans="1:5">
      <c r="A19" s="688"/>
      <c r="B19" s="686"/>
      <c r="C19" s="682" t="s">
        <v>37</v>
      </c>
      <c r="D19" s="682"/>
      <c r="E19" s="8">
        <f>ESF!D35</f>
        <v>0</v>
      </c>
    </row>
    <row r="20" spans="1:5">
      <c r="A20" s="688"/>
      <c r="B20" s="686"/>
      <c r="C20" s="682" t="s">
        <v>39</v>
      </c>
      <c r="D20" s="682"/>
      <c r="E20" s="8">
        <f>ESF!D36</f>
        <v>0</v>
      </c>
    </row>
    <row r="21" spans="1:5">
      <c r="A21" s="688"/>
      <c r="B21" s="686"/>
      <c r="C21" s="682" t="s">
        <v>41</v>
      </c>
      <c r="D21" s="682"/>
      <c r="E21" s="8">
        <f>ESF!D37</f>
        <v>0</v>
      </c>
    </row>
    <row r="22" spans="1:5">
      <c r="A22" s="688"/>
      <c r="B22" s="686"/>
      <c r="C22" s="682" t="s">
        <v>42</v>
      </c>
      <c r="D22" s="682"/>
      <c r="E22" s="8">
        <f>ESF!D38</f>
        <v>0</v>
      </c>
    </row>
    <row r="23" spans="1:5">
      <c r="A23" s="688"/>
      <c r="B23" s="686"/>
      <c r="C23" s="682" t="s">
        <v>44</v>
      </c>
      <c r="D23" s="682"/>
      <c r="E23" s="8">
        <f>ESF!D39</f>
        <v>0</v>
      </c>
    </row>
    <row r="24" spans="1:5" ht="15.75" thickBot="1">
      <c r="A24" s="688"/>
      <c r="B24" s="4"/>
      <c r="C24" s="683" t="s">
        <v>46</v>
      </c>
      <c r="D24" s="683"/>
      <c r="E24" s="9">
        <f>ESF!D41</f>
        <v>78882</v>
      </c>
    </row>
    <row r="25" spans="1:5" ht="15.75" thickBot="1">
      <c r="A25" s="688"/>
      <c r="B25" s="2"/>
      <c r="C25" s="683" t="s">
        <v>48</v>
      </c>
      <c r="D25" s="683"/>
      <c r="E25" s="9">
        <f>ESF!D43</f>
        <v>200974</v>
      </c>
    </row>
    <row r="26" spans="1:5">
      <c r="A26" s="688" t="s">
        <v>70</v>
      </c>
      <c r="B26" s="686" t="s">
        <v>9</v>
      </c>
      <c r="C26" s="682" t="s">
        <v>11</v>
      </c>
      <c r="D26" s="682"/>
      <c r="E26" s="8">
        <f>ESF!I18</f>
        <v>51280</v>
      </c>
    </row>
    <row r="27" spans="1:5">
      <c r="A27" s="688"/>
      <c r="B27" s="686"/>
      <c r="C27" s="682" t="s">
        <v>13</v>
      </c>
      <c r="D27" s="682"/>
      <c r="E27" s="8">
        <f>ESF!I19</f>
        <v>0</v>
      </c>
    </row>
    <row r="28" spans="1:5">
      <c r="A28" s="688"/>
      <c r="B28" s="686"/>
      <c r="C28" s="682" t="s">
        <v>15</v>
      </c>
      <c r="D28" s="682"/>
      <c r="E28" s="8">
        <f>ESF!I20</f>
        <v>0</v>
      </c>
    </row>
    <row r="29" spans="1:5">
      <c r="A29" s="688"/>
      <c r="B29" s="686"/>
      <c r="C29" s="682" t="s">
        <v>17</v>
      </c>
      <c r="D29" s="682"/>
      <c r="E29" s="8">
        <f>ESF!I21</f>
        <v>0</v>
      </c>
    </row>
    <row r="30" spans="1:5">
      <c r="A30" s="688"/>
      <c r="B30" s="686"/>
      <c r="C30" s="682" t="s">
        <v>19</v>
      </c>
      <c r="D30" s="682"/>
      <c r="E30" s="8">
        <f>ESF!I22</f>
        <v>0</v>
      </c>
    </row>
    <row r="31" spans="1:5">
      <c r="A31" s="688"/>
      <c r="B31" s="686"/>
      <c r="C31" s="682" t="s">
        <v>21</v>
      </c>
      <c r="D31" s="682"/>
      <c r="E31" s="8">
        <f>ESF!I23</f>
        <v>0</v>
      </c>
    </row>
    <row r="32" spans="1:5">
      <c r="A32" s="688"/>
      <c r="B32" s="686"/>
      <c r="C32" s="682" t="s">
        <v>23</v>
      </c>
      <c r="D32" s="682"/>
      <c r="E32" s="8">
        <f>ESF!I24</f>
        <v>0</v>
      </c>
    </row>
    <row r="33" spans="1:5">
      <c r="A33" s="688"/>
      <c r="B33" s="686"/>
      <c r="C33" s="682" t="s">
        <v>24</v>
      </c>
      <c r="D33" s="682"/>
      <c r="E33" s="8">
        <f>ESF!I25</f>
        <v>0</v>
      </c>
    </row>
    <row r="34" spans="1:5" ht="15.75" thickBot="1">
      <c r="A34" s="688"/>
      <c r="B34" s="4"/>
      <c r="C34" s="683" t="s">
        <v>26</v>
      </c>
      <c r="D34" s="683"/>
      <c r="E34" s="9">
        <f>ESF!I27</f>
        <v>51280</v>
      </c>
    </row>
    <row r="35" spans="1:5">
      <c r="A35" s="688"/>
      <c r="B35" s="686" t="s">
        <v>28</v>
      </c>
      <c r="C35" s="682" t="s">
        <v>30</v>
      </c>
      <c r="D35" s="682"/>
      <c r="E35" s="8">
        <f>ESF!I31</f>
        <v>0</v>
      </c>
    </row>
    <row r="36" spans="1:5">
      <c r="A36" s="688"/>
      <c r="B36" s="686"/>
      <c r="C36" s="682" t="s">
        <v>32</v>
      </c>
      <c r="D36" s="682"/>
      <c r="E36" s="8">
        <f>ESF!I32</f>
        <v>0</v>
      </c>
    </row>
    <row r="37" spans="1:5">
      <c r="A37" s="688"/>
      <c r="B37" s="686"/>
      <c r="C37" s="682" t="s">
        <v>34</v>
      </c>
      <c r="D37" s="682"/>
      <c r="E37" s="8">
        <f>ESF!I33</f>
        <v>0</v>
      </c>
    </row>
    <row r="38" spans="1:5">
      <c r="A38" s="688"/>
      <c r="B38" s="686"/>
      <c r="C38" s="682" t="s">
        <v>36</v>
      </c>
      <c r="D38" s="682"/>
      <c r="E38" s="8">
        <f>ESF!I34</f>
        <v>0</v>
      </c>
    </row>
    <row r="39" spans="1:5">
      <c r="A39" s="688"/>
      <c r="B39" s="686"/>
      <c r="C39" s="682" t="s">
        <v>38</v>
      </c>
      <c r="D39" s="682"/>
      <c r="E39" s="8">
        <f>ESF!I35</f>
        <v>0</v>
      </c>
    </row>
    <row r="40" spans="1:5">
      <c r="A40" s="688"/>
      <c r="B40" s="686"/>
      <c r="C40" s="682" t="s">
        <v>40</v>
      </c>
      <c r="D40" s="682"/>
      <c r="E40" s="8">
        <f>ESF!I36</f>
        <v>0</v>
      </c>
    </row>
    <row r="41" spans="1:5" ht="15.75" thickBot="1">
      <c r="A41" s="688"/>
      <c r="B41" s="2"/>
      <c r="C41" s="683" t="s">
        <v>43</v>
      </c>
      <c r="D41" s="683"/>
      <c r="E41" s="9">
        <f>ESF!I38</f>
        <v>0</v>
      </c>
    </row>
    <row r="42" spans="1:5" ht="15.75" thickBot="1">
      <c r="A42" s="688"/>
      <c r="B42" s="2"/>
      <c r="C42" s="683" t="s">
        <v>45</v>
      </c>
      <c r="D42" s="683"/>
      <c r="E42" s="9">
        <f>ESF!I40</f>
        <v>51280</v>
      </c>
    </row>
    <row r="43" spans="1:5">
      <c r="A43" s="3"/>
      <c r="B43" s="686" t="s">
        <v>47</v>
      </c>
      <c r="C43" s="684" t="s">
        <v>49</v>
      </c>
      <c r="D43" s="684"/>
      <c r="E43" s="10">
        <f>ESF!I44</f>
        <v>0</v>
      </c>
    </row>
    <row r="44" spans="1:5">
      <c r="A44" s="3"/>
      <c r="B44" s="686"/>
      <c r="C44" s="682" t="s">
        <v>50</v>
      </c>
      <c r="D44" s="682"/>
      <c r="E44" s="8">
        <f>ESF!I46</f>
        <v>0</v>
      </c>
    </row>
    <row r="45" spans="1:5">
      <c r="A45" s="3"/>
      <c r="B45" s="686"/>
      <c r="C45" s="682" t="s">
        <v>51</v>
      </c>
      <c r="D45" s="682"/>
      <c r="E45" s="8">
        <f>ESF!I47</f>
        <v>0</v>
      </c>
    </row>
    <row r="46" spans="1:5">
      <c r="A46" s="3"/>
      <c r="B46" s="686"/>
      <c r="C46" s="682" t="s">
        <v>52</v>
      </c>
      <c r="D46" s="682"/>
      <c r="E46" s="8">
        <f>ESF!I48</f>
        <v>0</v>
      </c>
    </row>
    <row r="47" spans="1:5">
      <c r="A47" s="3"/>
      <c r="B47" s="686"/>
      <c r="C47" s="684" t="s">
        <v>53</v>
      </c>
      <c r="D47" s="684"/>
      <c r="E47" s="10">
        <f>ESF!I50</f>
        <v>0</v>
      </c>
    </row>
    <row r="48" spans="1:5">
      <c r="A48" s="3"/>
      <c r="B48" s="686"/>
      <c r="C48" s="682" t="s">
        <v>54</v>
      </c>
      <c r="D48" s="682"/>
      <c r="E48" s="8">
        <f>ESF!I52</f>
        <v>-16888</v>
      </c>
    </row>
    <row r="49" spans="1:5">
      <c r="A49" s="3"/>
      <c r="B49" s="686"/>
      <c r="C49" s="682" t="s">
        <v>55</v>
      </c>
      <c r="D49" s="682"/>
      <c r="E49" s="8">
        <f>ESF!I53</f>
        <v>0</v>
      </c>
    </row>
    <row r="50" spans="1:5">
      <c r="A50" s="3"/>
      <c r="B50" s="686"/>
      <c r="C50" s="682" t="s">
        <v>56</v>
      </c>
      <c r="D50" s="682"/>
      <c r="E50" s="8">
        <f>ESF!I54</f>
        <v>0</v>
      </c>
    </row>
    <row r="51" spans="1:5">
      <c r="A51" s="3"/>
      <c r="B51" s="686"/>
      <c r="C51" s="682" t="s">
        <v>57</v>
      </c>
      <c r="D51" s="682"/>
      <c r="E51" s="8">
        <f>ESF!I55</f>
        <v>0</v>
      </c>
    </row>
    <row r="52" spans="1:5">
      <c r="A52" s="3"/>
      <c r="B52" s="686"/>
      <c r="C52" s="682" t="s">
        <v>58</v>
      </c>
      <c r="D52" s="682"/>
      <c r="E52" s="8">
        <f>ESF!I56</f>
        <v>0</v>
      </c>
    </row>
    <row r="53" spans="1:5">
      <c r="A53" s="3"/>
      <c r="B53" s="686"/>
      <c r="C53" s="684" t="s">
        <v>59</v>
      </c>
      <c r="D53" s="684"/>
      <c r="E53" s="10">
        <f>ESF!I58</f>
        <v>0</v>
      </c>
    </row>
    <row r="54" spans="1:5">
      <c r="A54" s="3"/>
      <c r="B54" s="686"/>
      <c r="C54" s="682" t="s">
        <v>60</v>
      </c>
      <c r="D54" s="682"/>
      <c r="E54" s="8">
        <f>ESF!I60</f>
        <v>0</v>
      </c>
    </row>
    <row r="55" spans="1:5">
      <c r="A55" s="3"/>
      <c r="B55" s="686"/>
      <c r="C55" s="682" t="s">
        <v>61</v>
      </c>
      <c r="D55" s="682"/>
      <c r="E55" s="8">
        <f>ESF!I61</f>
        <v>0</v>
      </c>
    </row>
    <row r="56" spans="1:5" ht="15.75" thickBot="1">
      <c r="A56" s="3"/>
      <c r="B56" s="686"/>
      <c r="C56" s="683" t="s">
        <v>62</v>
      </c>
      <c r="D56" s="683"/>
      <c r="E56" s="9">
        <f>ESF!I63</f>
        <v>149694</v>
      </c>
    </row>
    <row r="57" spans="1:5" ht="15.75" thickBot="1">
      <c r="A57" s="3"/>
      <c r="B57" s="2"/>
      <c r="C57" s="683" t="s">
        <v>63</v>
      </c>
      <c r="D57" s="683"/>
      <c r="E57" s="9">
        <f>ESF!I65</f>
        <v>200974</v>
      </c>
    </row>
    <row r="58" spans="1:5">
      <c r="A58" s="3"/>
      <c r="B58" s="2"/>
      <c r="C58" s="692" t="s">
        <v>5</v>
      </c>
      <c r="D58" s="692"/>
      <c r="E58" s="1">
        <v>2012</v>
      </c>
    </row>
    <row r="59" spans="1:5">
      <c r="A59" s="688" t="s">
        <v>69</v>
      </c>
      <c r="B59" s="686" t="s">
        <v>8</v>
      </c>
      <c r="C59" s="682" t="s">
        <v>10</v>
      </c>
      <c r="D59" s="682"/>
      <c r="E59" s="8">
        <f>ESF!E18</f>
        <v>0</v>
      </c>
    </row>
    <row r="60" spans="1:5">
      <c r="A60" s="688"/>
      <c r="B60" s="686"/>
      <c r="C60" s="682" t="s">
        <v>12</v>
      </c>
      <c r="D60" s="682"/>
      <c r="E60" s="8">
        <f>ESF!E19</f>
        <v>0</v>
      </c>
    </row>
    <row r="61" spans="1:5">
      <c r="A61" s="688"/>
      <c r="B61" s="686"/>
      <c r="C61" s="682" t="s">
        <v>14</v>
      </c>
      <c r="D61" s="682"/>
      <c r="E61" s="8">
        <f>ESF!E20</f>
        <v>0</v>
      </c>
    </row>
    <row r="62" spans="1:5">
      <c r="A62" s="688"/>
      <c r="B62" s="686"/>
      <c r="C62" s="682" t="s">
        <v>16</v>
      </c>
      <c r="D62" s="682"/>
      <c r="E62" s="8">
        <f>ESF!E21</f>
        <v>0</v>
      </c>
    </row>
    <row r="63" spans="1:5">
      <c r="A63" s="688"/>
      <c r="B63" s="686"/>
      <c r="C63" s="682" t="s">
        <v>18</v>
      </c>
      <c r="D63" s="682"/>
      <c r="E63" s="8">
        <f>ESF!E22</f>
        <v>0</v>
      </c>
    </row>
    <row r="64" spans="1:5">
      <c r="A64" s="688"/>
      <c r="B64" s="686"/>
      <c r="C64" s="682" t="s">
        <v>20</v>
      </c>
      <c r="D64" s="682"/>
      <c r="E64" s="8">
        <f>ESF!E23</f>
        <v>0</v>
      </c>
    </row>
    <row r="65" spans="1:5">
      <c r="A65" s="688"/>
      <c r="B65" s="686"/>
      <c r="C65" s="682" t="s">
        <v>22</v>
      </c>
      <c r="D65" s="682"/>
      <c r="E65" s="8">
        <f>ESF!E24</f>
        <v>0</v>
      </c>
    </row>
    <row r="66" spans="1:5" ht="15.75" thickBot="1">
      <c r="A66" s="688"/>
      <c r="B66" s="4"/>
      <c r="C66" s="683" t="s">
        <v>25</v>
      </c>
      <c r="D66" s="683"/>
      <c r="E66" s="9">
        <f>ESF!E26</f>
        <v>0</v>
      </c>
    </row>
    <row r="67" spans="1:5">
      <c r="A67" s="688"/>
      <c r="B67" s="686" t="s">
        <v>27</v>
      </c>
      <c r="C67" s="682" t="s">
        <v>29</v>
      </c>
      <c r="D67" s="682"/>
      <c r="E67" s="8">
        <f>ESF!E31</f>
        <v>0</v>
      </c>
    </row>
    <row r="68" spans="1:5">
      <c r="A68" s="688"/>
      <c r="B68" s="686"/>
      <c r="C68" s="682" t="s">
        <v>31</v>
      </c>
      <c r="D68" s="682"/>
      <c r="E68" s="8">
        <f>ESF!E32</f>
        <v>0</v>
      </c>
    </row>
    <row r="69" spans="1:5">
      <c r="A69" s="688"/>
      <c r="B69" s="686"/>
      <c r="C69" s="682" t="s">
        <v>33</v>
      </c>
      <c r="D69" s="682"/>
      <c r="E69" s="8">
        <f>ESF!E33</f>
        <v>0</v>
      </c>
    </row>
    <row r="70" spans="1:5">
      <c r="A70" s="688"/>
      <c r="B70" s="686"/>
      <c r="C70" s="682" t="s">
        <v>35</v>
      </c>
      <c r="D70" s="682"/>
      <c r="E70" s="8">
        <f>ESF!E34</f>
        <v>0</v>
      </c>
    </row>
    <row r="71" spans="1:5">
      <c r="A71" s="688"/>
      <c r="B71" s="686"/>
      <c r="C71" s="682" t="s">
        <v>37</v>
      </c>
      <c r="D71" s="682"/>
      <c r="E71" s="8">
        <f>ESF!E35</f>
        <v>0</v>
      </c>
    </row>
    <row r="72" spans="1:5">
      <c r="A72" s="688"/>
      <c r="B72" s="686"/>
      <c r="C72" s="682" t="s">
        <v>39</v>
      </c>
      <c r="D72" s="682"/>
      <c r="E72" s="8">
        <f>ESF!E36</f>
        <v>0</v>
      </c>
    </row>
    <row r="73" spans="1:5">
      <c r="A73" s="688"/>
      <c r="B73" s="686"/>
      <c r="C73" s="682" t="s">
        <v>41</v>
      </c>
      <c r="D73" s="682"/>
      <c r="E73" s="8">
        <f>ESF!E37</f>
        <v>0</v>
      </c>
    </row>
    <row r="74" spans="1:5">
      <c r="A74" s="688"/>
      <c r="B74" s="686"/>
      <c r="C74" s="682" t="s">
        <v>42</v>
      </c>
      <c r="D74" s="682"/>
      <c r="E74" s="8">
        <f>ESF!E38</f>
        <v>0</v>
      </c>
    </row>
    <row r="75" spans="1:5">
      <c r="A75" s="688"/>
      <c r="B75" s="686"/>
      <c r="C75" s="682" t="s">
        <v>44</v>
      </c>
      <c r="D75" s="682"/>
      <c r="E75" s="8">
        <f>ESF!E39</f>
        <v>0</v>
      </c>
    </row>
    <row r="76" spans="1:5" ht="15.75" thickBot="1">
      <c r="A76" s="688"/>
      <c r="B76" s="4"/>
      <c r="C76" s="683" t="s">
        <v>46</v>
      </c>
      <c r="D76" s="683"/>
      <c r="E76" s="9">
        <f>ESF!E41</f>
        <v>0</v>
      </c>
    </row>
    <row r="77" spans="1:5" ht="15.75" thickBot="1">
      <c r="A77" s="688"/>
      <c r="B77" s="2"/>
      <c r="C77" s="683" t="s">
        <v>48</v>
      </c>
      <c r="D77" s="683"/>
      <c r="E77" s="9">
        <f>ESF!E43</f>
        <v>0</v>
      </c>
    </row>
    <row r="78" spans="1:5">
      <c r="A78" s="688" t="s">
        <v>70</v>
      </c>
      <c r="B78" s="686" t="s">
        <v>9</v>
      </c>
      <c r="C78" s="682" t="s">
        <v>11</v>
      </c>
      <c r="D78" s="682"/>
      <c r="E78" s="8">
        <f>ESF!J18</f>
        <v>0</v>
      </c>
    </row>
    <row r="79" spans="1:5">
      <c r="A79" s="688"/>
      <c r="B79" s="686"/>
      <c r="C79" s="682" t="s">
        <v>13</v>
      </c>
      <c r="D79" s="682"/>
      <c r="E79" s="8">
        <f>ESF!J19</f>
        <v>0</v>
      </c>
    </row>
    <row r="80" spans="1:5">
      <c r="A80" s="688"/>
      <c r="B80" s="686"/>
      <c r="C80" s="682" t="s">
        <v>15</v>
      </c>
      <c r="D80" s="682"/>
      <c r="E80" s="8">
        <f>ESF!J20</f>
        <v>0</v>
      </c>
    </row>
    <row r="81" spans="1:5">
      <c r="A81" s="688"/>
      <c r="B81" s="686"/>
      <c r="C81" s="682" t="s">
        <v>17</v>
      </c>
      <c r="D81" s="682"/>
      <c r="E81" s="8">
        <f>ESF!J21</f>
        <v>0</v>
      </c>
    </row>
    <row r="82" spans="1:5">
      <c r="A82" s="688"/>
      <c r="B82" s="686"/>
      <c r="C82" s="682" t="s">
        <v>19</v>
      </c>
      <c r="D82" s="682"/>
      <c r="E82" s="8">
        <f>ESF!J22</f>
        <v>0</v>
      </c>
    </row>
    <row r="83" spans="1:5">
      <c r="A83" s="688"/>
      <c r="B83" s="686"/>
      <c r="C83" s="682" t="s">
        <v>21</v>
      </c>
      <c r="D83" s="682"/>
      <c r="E83" s="8">
        <f>ESF!J23</f>
        <v>0</v>
      </c>
    </row>
    <row r="84" spans="1:5">
      <c r="A84" s="688"/>
      <c r="B84" s="686"/>
      <c r="C84" s="682" t="s">
        <v>23</v>
      </c>
      <c r="D84" s="682"/>
      <c r="E84" s="8">
        <f>ESF!J24</f>
        <v>0</v>
      </c>
    </row>
    <row r="85" spans="1:5">
      <c r="A85" s="688"/>
      <c r="B85" s="686"/>
      <c r="C85" s="682" t="s">
        <v>24</v>
      </c>
      <c r="D85" s="682"/>
      <c r="E85" s="8">
        <f>ESF!J25</f>
        <v>0</v>
      </c>
    </row>
    <row r="86" spans="1:5" ht="15.75" thickBot="1">
      <c r="A86" s="688"/>
      <c r="B86" s="4"/>
      <c r="C86" s="683" t="s">
        <v>26</v>
      </c>
      <c r="D86" s="683"/>
      <c r="E86" s="9">
        <f>ESF!J27</f>
        <v>0</v>
      </c>
    </row>
    <row r="87" spans="1:5">
      <c r="A87" s="688"/>
      <c r="B87" s="686" t="s">
        <v>28</v>
      </c>
      <c r="C87" s="682" t="s">
        <v>30</v>
      </c>
      <c r="D87" s="682"/>
      <c r="E87" s="8">
        <f>ESF!J31</f>
        <v>0</v>
      </c>
    </row>
    <row r="88" spans="1:5">
      <c r="A88" s="688"/>
      <c r="B88" s="686"/>
      <c r="C88" s="682" t="s">
        <v>32</v>
      </c>
      <c r="D88" s="682"/>
      <c r="E88" s="8">
        <f>ESF!J32</f>
        <v>0</v>
      </c>
    </row>
    <row r="89" spans="1:5">
      <c r="A89" s="688"/>
      <c r="B89" s="686"/>
      <c r="C89" s="682" t="s">
        <v>34</v>
      </c>
      <c r="D89" s="682"/>
      <c r="E89" s="8">
        <f>ESF!J33</f>
        <v>0</v>
      </c>
    </row>
    <row r="90" spans="1:5">
      <c r="A90" s="688"/>
      <c r="B90" s="686"/>
      <c r="C90" s="682" t="s">
        <v>36</v>
      </c>
      <c r="D90" s="682"/>
      <c r="E90" s="8">
        <f>ESF!J34</f>
        <v>0</v>
      </c>
    </row>
    <row r="91" spans="1:5">
      <c r="A91" s="688"/>
      <c r="B91" s="686"/>
      <c r="C91" s="682" t="s">
        <v>38</v>
      </c>
      <c r="D91" s="682"/>
      <c r="E91" s="8">
        <f>ESF!J35</f>
        <v>0</v>
      </c>
    </row>
    <row r="92" spans="1:5">
      <c r="A92" s="688"/>
      <c r="B92" s="686"/>
      <c r="C92" s="682" t="s">
        <v>40</v>
      </c>
      <c r="D92" s="682"/>
      <c r="E92" s="8">
        <f>ESF!J36</f>
        <v>0</v>
      </c>
    </row>
    <row r="93" spans="1:5" ht="15.75" thickBot="1">
      <c r="A93" s="688"/>
      <c r="B93" s="2"/>
      <c r="C93" s="683" t="s">
        <v>43</v>
      </c>
      <c r="D93" s="683"/>
      <c r="E93" s="9">
        <f>ESF!J38</f>
        <v>0</v>
      </c>
    </row>
    <row r="94" spans="1:5" ht="15.75" thickBot="1">
      <c r="A94" s="688"/>
      <c r="B94" s="2"/>
      <c r="C94" s="683" t="s">
        <v>45</v>
      </c>
      <c r="D94" s="683"/>
      <c r="E94" s="9">
        <f>ESF!J40</f>
        <v>0</v>
      </c>
    </row>
    <row r="95" spans="1:5">
      <c r="A95" s="3"/>
      <c r="B95" s="686" t="s">
        <v>47</v>
      </c>
      <c r="C95" s="684" t="s">
        <v>49</v>
      </c>
      <c r="D95" s="684"/>
      <c r="E95" s="10">
        <f>ESF!J44</f>
        <v>0</v>
      </c>
    </row>
    <row r="96" spans="1:5">
      <c r="A96" s="3"/>
      <c r="B96" s="686"/>
      <c r="C96" s="682" t="s">
        <v>50</v>
      </c>
      <c r="D96" s="682"/>
      <c r="E96" s="8">
        <f>ESF!J46</f>
        <v>0</v>
      </c>
    </row>
    <row r="97" spans="1:5">
      <c r="A97" s="3"/>
      <c r="B97" s="686"/>
      <c r="C97" s="682" t="s">
        <v>51</v>
      </c>
      <c r="D97" s="682"/>
      <c r="E97" s="8">
        <f>ESF!J47</f>
        <v>0</v>
      </c>
    </row>
    <row r="98" spans="1:5">
      <c r="A98" s="3"/>
      <c r="B98" s="686"/>
      <c r="C98" s="682" t="s">
        <v>52</v>
      </c>
      <c r="D98" s="682"/>
      <c r="E98" s="8">
        <f>ESF!J48</f>
        <v>0</v>
      </c>
    </row>
    <row r="99" spans="1:5">
      <c r="A99" s="3"/>
      <c r="B99" s="686"/>
      <c r="C99" s="684" t="s">
        <v>53</v>
      </c>
      <c r="D99" s="684"/>
      <c r="E99" s="10">
        <f>ESF!J50</f>
        <v>0</v>
      </c>
    </row>
    <row r="100" spans="1:5">
      <c r="A100" s="3"/>
      <c r="B100" s="686"/>
      <c r="C100" s="682" t="s">
        <v>54</v>
      </c>
      <c r="D100" s="682"/>
      <c r="E100" s="8">
        <f>ESF!J52</f>
        <v>0</v>
      </c>
    </row>
    <row r="101" spans="1:5">
      <c r="A101" s="3"/>
      <c r="B101" s="686"/>
      <c r="C101" s="682" t="s">
        <v>55</v>
      </c>
      <c r="D101" s="682"/>
      <c r="E101" s="8">
        <f>ESF!J53</f>
        <v>0</v>
      </c>
    </row>
    <row r="102" spans="1:5">
      <c r="A102" s="3"/>
      <c r="B102" s="686"/>
      <c r="C102" s="682" t="s">
        <v>56</v>
      </c>
      <c r="D102" s="682"/>
      <c r="E102" s="8">
        <f>ESF!J54</f>
        <v>0</v>
      </c>
    </row>
    <row r="103" spans="1:5">
      <c r="A103" s="3"/>
      <c r="B103" s="686"/>
      <c r="C103" s="682" t="s">
        <v>57</v>
      </c>
      <c r="D103" s="682"/>
      <c r="E103" s="8">
        <f>ESF!J55</f>
        <v>0</v>
      </c>
    </row>
    <row r="104" spans="1:5">
      <c r="A104" s="3"/>
      <c r="B104" s="686"/>
      <c r="C104" s="682" t="s">
        <v>58</v>
      </c>
      <c r="D104" s="682"/>
      <c r="E104" s="8">
        <f>ESF!J56</f>
        <v>0</v>
      </c>
    </row>
    <row r="105" spans="1:5">
      <c r="A105" s="3"/>
      <c r="B105" s="686"/>
      <c r="C105" s="684" t="s">
        <v>59</v>
      </c>
      <c r="D105" s="684"/>
      <c r="E105" s="10">
        <f>ESF!J58</f>
        <v>0</v>
      </c>
    </row>
    <row r="106" spans="1:5">
      <c r="A106" s="3"/>
      <c r="B106" s="686"/>
      <c r="C106" s="682" t="s">
        <v>60</v>
      </c>
      <c r="D106" s="682"/>
      <c r="E106" s="8">
        <f>ESF!J60</f>
        <v>0</v>
      </c>
    </row>
    <row r="107" spans="1:5">
      <c r="A107" s="3"/>
      <c r="B107" s="686"/>
      <c r="C107" s="682" t="s">
        <v>61</v>
      </c>
      <c r="D107" s="682"/>
      <c r="E107" s="8">
        <f>ESF!J61</f>
        <v>0</v>
      </c>
    </row>
    <row r="108" spans="1:5" ht="15.75" thickBot="1">
      <c r="A108" s="3"/>
      <c r="B108" s="686"/>
      <c r="C108" s="683" t="s">
        <v>62</v>
      </c>
      <c r="D108" s="683"/>
      <c r="E108" s="9">
        <f>ESF!J63</f>
        <v>0</v>
      </c>
    </row>
    <row r="109" spans="1:5" ht="15.75" thickBot="1">
      <c r="A109" s="3"/>
      <c r="B109" s="2"/>
      <c r="C109" s="683" t="s">
        <v>63</v>
      </c>
      <c r="D109" s="683"/>
      <c r="E109" s="9">
        <f>ESF!J65</f>
        <v>0</v>
      </c>
    </row>
    <row r="110" spans="1:5">
      <c r="A110" s="3"/>
      <c r="B110" s="2"/>
      <c r="C110" s="685" t="s">
        <v>75</v>
      </c>
      <c r="D110" s="5" t="s">
        <v>64</v>
      </c>
      <c r="E110" s="10" t="str">
        <f>ESF!C73</f>
        <v>DIRECTORA GENERAL</v>
      </c>
    </row>
    <row r="111" spans="1:5">
      <c r="A111" s="3"/>
      <c r="B111" s="2"/>
      <c r="C111" s="681"/>
      <c r="D111" s="5" t="s">
        <v>65</v>
      </c>
      <c r="E111" s="10" t="str">
        <f>ESF!C74</f>
        <v>C. JULIANA OROZCO DAGNINO</v>
      </c>
    </row>
    <row r="112" spans="1:5">
      <c r="A112" s="3"/>
      <c r="B112" s="2"/>
      <c r="C112" s="681" t="s">
        <v>74</v>
      </c>
      <c r="D112" s="5" t="s">
        <v>64</v>
      </c>
      <c r="E112" s="10" t="str">
        <f>ESF!G73</f>
        <v>COORDINACION ADMINISTRATIVA Y CUENTA PUBLICA</v>
      </c>
    </row>
    <row r="113" spans="1:5">
      <c r="A113" s="3"/>
      <c r="B113" s="2"/>
      <c r="C113" s="681"/>
      <c r="D113" s="5" t="s">
        <v>65</v>
      </c>
      <c r="E113" s="10" t="str">
        <f>ESF!G74</f>
        <v>IVONNE SARAHI FLORES DUARTE</v>
      </c>
    </row>
    <row r="114" spans="1:5">
      <c r="A114" s="687" t="s">
        <v>2</v>
      </c>
      <c r="B114" s="687"/>
      <c r="C114" s="687"/>
      <c r="D114" s="687"/>
      <c r="E114" s="13" t="e">
        <f>ECSF!#REF!</f>
        <v>#REF!</v>
      </c>
    </row>
    <row r="115" spans="1:5" ht="113.25">
      <c r="A115" s="687" t="s">
        <v>4</v>
      </c>
      <c r="B115" s="687"/>
      <c r="C115" s="687"/>
      <c r="D115" s="687"/>
      <c r="E115" s="13" t="str">
        <f>ECSF!C7</f>
        <v>INSTITUTO MUNICIPAL DE CAPACITACION Y CERTIFICACION POR COMPETENCIAS DE PLAYAS DE ROSARITO B.C.</v>
      </c>
    </row>
    <row r="116" spans="1:5">
      <c r="A116" s="687" t="s">
        <v>3</v>
      </c>
      <c r="B116" s="687"/>
      <c r="C116" s="687"/>
      <c r="D116" s="687"/>
      <c r="E116" s="14"/>
    </row>
    <row r="117" spans="1:5">
      <c r="A117" s="687" t="s">
        <v>73</v>
      </c>
      <c r="B117" s="687"/>
      <c r="C117" s="687"/>
      <c r="D117" s="687"/>
      <c r="E117" t="s">
        <v>72</v>
      </c>
    </row>
    <row r="118" spans="1:5">
      <c r="B118" s="689" t="s">
        <v>67</v>
      </c>
      <c r="C118" s="684" t="s">
        <v>6</v>
      </c>
      <c r="D118" s="684"/>
      <c r="E118" s="11">
        <f>ECSF!D14</f>
        <v>0</v>
      </c>
    </row>
    <row r="119" spans="1:5">
      <c r="B119" s="689"/>
      <c r="C119" s="684" t="s">
        <v>8</v>
      </c>
      <c r="D119" s="684"/>
      <c r="E119" s="11">
        <f>ECSF!D16</f>
        <v>0</v>
      </c>
    </row>
    <row r="120" spans="1:5">
      <c r="B120" s="689"/>
      <c r="C120" s="682" t="s">
        <v>10</v>
      </c>
      <c r="D120" s="682"/>
      <c r="E120" s="12">
        <f>ECSF!D18</f>
        <v>0</v>
      </c>
    </row>
    <row r="121" spans="1:5">
      <c r="B121" s="689"/>
      <c r="C121" s="682" t="s">
        <v>12</v>
      </c>
      <c r="D121" s="682"/>
      <c r="E121" s="12">
        <f>ECSF!D19</f>
        <v>0</v>
      </c>
    </row>
    <row r="122" spans="1:5">
      <c r="B122" s="689"/>
      <c r="C122" s="682" t="s">
        <v>14</v>
      </c>
      <c r="D122" s="682"/>
      <c r="E122" s="12">
        <f>ECSF!D20</f>
        <v>0</v>
      </c>
    </row>
    <row r="123" spans="1:5">
      <c r="B123" s="689"/>
      <c r="C123" s="682" t="s">
        <v>16</v>
      </c>
      <c r="D123" s="682"/>
      <c r="E123" s="12">
        <f>ECSF!D21</f>
        <v>0</v>
      </c>
    </row>
    <row r="124" spans="1:5">
      <c r="B124" s="689"/>
      <c r="C124" s="682" t="s">
        <v>18</v>
      </c>
      <c r="D124" s="682"/>
      <c r="E124" s="12">
        <f>ECSF!D22</f>
        <v>0</v>
      </c>
    </row>
    <row r="125" spans="1:5">
      <c r="B125" s="689"/>
      <c r="C125" s="682" t="s">
        <v>20</v>
      </c>
      <c r="D125" s="682"/>
      <c r="E125" s="12">
        <f>ECSF!D23</f>
        <v>0</v>
      </c>
    </row>
    <row r="126" spans="1:5">
      <c r="B126" s="689"/>
      <c r="C126" s="682" t="s">
        <v>22</v>
      </c>
      <c r="D126" s="682"/>
      <c r="E126" s="12">
        <f>ECSF!D24</f>
        <v>0</v>
      </c>
    </row>
    <row r="127" spans="1:5">
      <c r="B127" s="689"/>
      <c r="C127" s="684" t="s">
        <v>27</v>
      </c>
      <c r="D127" s="684"/>
      <c r="E127" s="11">
        <f>ECSF!D26</f>
        <v>0</v>
      </c>
    </row>
    <row r="128" spans="1:5">
      <c r="B128" s="689"/>
      <c r="C128" s="682" t="s">
        <v>29</v>
      </c>
      <c r="D128" s="682"/>
      <c r="E128" s="12">
        <f>ECSF!D28</f>
        <v>0</v>
      </c>
    </row>
    <row r="129" spans="2:5">
      <c r="B129" s="689"/>
      <c r="C129" s="682" t="s">
        <v>31</v>
      </c>
      <c r="D129" s="682"/>
      <c r="E129" s="12">
        <f>ECSF!D29</f>
        <v>0</v>
      </c>
    </row>
    <row r="130" spans="2:5">
      <c r="B130" s="689"/>
      <c r="C130" s="682" t="s">
        <v>33</v>
      </c>
      <c r="D130" s="682"/>
      <c r="E130" s="12">
        <f>ECSF!D30</f>
        <v>0</v>
      </c>
    </row>
    <row r="131" spans="2:5">
      <c r="B131" s="689"/>
      <c r="C131" s="682" t="s">
        <v>35</v>
      </c>
      <c r="D131" s="682"/>
      <c r="E131" s="12">
        <f>ECSF!D31</f>
        <v>0</v>
      </c>
    </row>
    <row r="132" spans="2:5">
      <c r="B132" s="689"/>
      <c r="C132" s="682" t="s">
        <v>37</v>
      </c>
      <c r="D132" s="682"/>
      <c r="E132" s="12">
        <f>ECSF!D32</f>
        <v>0</v>
      </c>
    </row>
    <row r="133" spans="2:5">
      <c r="B133" s="689"/>
      <c r="C133" s="682" t="s">
        <v>39</v>
      </c>
      <c r="D133" s="682"/>
      <c r="E133" s="12">
        <f>ECSF!D33</f>
        <v>0</v>
      </c>
    </row>
    <row r="134" spans="2:5">
      <c r="B134" s="689"/>
      <c r="C134" s="682" t="s">
        <v>41</v>
      </c>
      <c r="D134" s="682"/>
      <c r="E134" s="12">
        <f>ECSF!D34</f>
        <v>0</v>
      </c>
    </row>
    <row r="135" spans="2:5">
      <c r="B135" s="689"/>
      <c r="C135" s="682" t="s">
        <v>42</v>
      </c>
      <c r="D135" s="682"/>
      <c r="E135" s="12">
        <f>ECSF!D35</f>
        <v>0</v>
      </c>
    </row>
    <row r="136" spans="2:5">
      <c r="B136" s="689"/>
      <c r="C136" s="682" t="s">
        <v>44</v>
      </c>
      <c r="D136" s="682"/>
      <c r="E136" s="12">
        <f>ECSF!D36</f>
        <v>0</v>
      </c>
    </row>
    <row r="137" spans="2:5">
      <c r="B137" s="689"/>
      <c r="C137" s="684" t="s">
        <v>7</v>
      </c>
      <c r="D137" s="684"/>
      <c r="E137" s="11">
        <f>ECSF!I14</f>
        <v>51280</v>
      </c>
    </row>
    <row r="138" spans="2:5">
      <c r="B138" s="689"/>
      <c r="C138" s="684" t="s">
        <v>9</v>
      </c>
      <c r="D138" s="684"/>
      <c r="E138" s="11">
        <f>ECSF!I16</f>
        <v>51280</v>
      </c>
    </row>
    <row r="139" spans="2:5">
      <c r="B139" s="689"/>
      <c r="C139" s="682" t="s">
        <v>11</v>
      </c>
      <c r="D139" s="682"/>
      <c r="E139" s="12">
        <f>ECSF!J18</f>
        <v>0</v>
      </c>
    </row>
    <row r="140" spans="2:5">
      <c r="B140" s="689"/>
      <c r="C140" s="682" t="s">
        <v>13</v>
      </c>
      <c r="D140" s="682"/>
      <c r="E140" s="12">
        <f>ECSF!J19</f>
        <v>0</v>
      </c>
    </row>
    <row r="141" spans="2:5">
      <c r="B141" s="689"/>
      <c r="C141" s="682" t="s">
        <v>15</v>
      </c>
      <c r="D141" s="682"/>
      <c r="E141" s="12">
        <f>ECSF!I20</f>
        <v>0</v>
      </c>
    </row>
    <row r="142" spans="2:5">
      <c r="B142" s="689"/>
      <c r="C142" s="682" t="s">
        <v>17</v>
      </c>
      <c r="D142" s="682"/>
      <c r="E142" s="12">
        <f>ECSF!I21</f>
        <v>0</v>
      </c>
    </row>
    <row r="143" spans="2:5">
      <c r="B143" s="689"/>
      <c r="C143" s="682" t="s">
        <v>19</v>
      </c>
      <c r="D143" s="682"/>
      <c r="E143" s="12">
        <f>ECSF!I22</f>
        <v>0</v>
      </c>
    </row>
    <row r="144" spans="2:5">
      <c r="B144" s="689"/>
      <c r="C144" s="682" t="s">
        <v>21</v>
      </c>
      <c r="D144" s="682"/>
      <c r="E144" s="12">
        <f>ECSF!I23</f>
        <v>0</v>
      </c>
    </row>
    <row r="145" spans="2:5">
      <c r="B145" s="689"/>
      <c r="C145" s="682" t="s">
        <v>23</v>
      </c>
      <c r="D145" s="682"/>
      <c r="E145" s="12">
        <f>ECSF!I24</f>
        <v>0</v>
      </c>
    </row>
    <row r="146" spans="2:5">
      <c r="B146" s="689"/>
      <c r="C146" s="682" t="s">
        <v>24</v>
      </c>
      <c r="D146" s="682"/>
      <c r="E146" s="12">
        <f>ECSF!I25</f>
        <v>0</v>
      </c>
    </row>
    <row r="147" spans="2:5">
      <c r="B147" s="689"/>
      <c r="C147" s="691" t="s">
        <v>28</v>
      </c>
      <c r="D147" s="691"/>
      <c r="E147" s="11">
        <f>ECSF!I27</f>
        <v>0</v>
      </c>
    </row>
    <row r="148" spans="2:5">
      <c r="B148" s="689"/>
      <c r="C148" s="682" t="s">
        <v>30</v>
      </c>
      <c r="D148" s="682"/>
      <c r="E148" s="12">
        <f>ECSF!I29</f>
        <v>0</v>
      </c>
    </row>
    <row r="149" spans="2:5">
      <c r="B149" s="689"/>
      <c r="C149" s="682" t="s">
        <v>32</v>
      </c>
      <c r="D149" s="682"/>
      <c r="E149" s="12">
        <f>ECSF!I30</f>
        <v>0</v>
      </c>
    </row>
    <row r="150" spans="2:5">
      <c r="B150" s="689"/>
      <c r="C150" s="682" t="s">
        <v>34</v>
      </c>
      <c r="D150" s="682"/>
      <c r="E150" s="12">
        <f>ECSF!I31</f>
        <v>0</v>
      </c>
    </row>
    <row r="151" spans="2:5">
      <c r="B151" s="689"/>
      <c r="C151" s="682" t="s">
        <v>36</v>
      </c>
      <c r="D151" s="682"/>
      <c r="E151" s="12">
        <f>ECSF!I32</f>
        <v>0</v>
      </c>
    </row>
    <row r="152" spans="2:5">
      <c r="B152" s="689"/>
      <c r="C152" s="682" t="s">
        <v>38</v>
      </c>
      <c r="D152" s="682"/>
      <c r="E152" s="12">
        <f>ECSF!I33</f>
        <v>0</v>
      </c>
    </row>
    <row r="153" spans="2:5">
      <c r="B153" s="689"/>
      <c r="C153" s="682" t="s">
        <v>40</v>
      </c>
      <c r="D153" s="682"/>
      <c r="E153" s="12">
        <f>ECSF!I34</f>
        <v>0</v>
      </c>
    </row>
    <row r="154" spans="2:5">
      <c r="B154" s="689"/>
      <c r="C154" s="684" t="s">
        <v>47</v>
      </c>
      <c r="D154" s="684"/>
      <c r="E154" s="11">
        <f>ECSF!I36</f>
        <v>0</v>
      </c>
    </row>
    <row r="155" spans="2:5">
      <c r="B155" s="689"/>
      <c r="C155" s="684" t="s">
        <v>49</v>
      </c>
      <c r="D155" s="684"/>
      <c r="E155" s="11">
        <f>ECSF!I38</f>
        <v>0</v>
      </c>
    </row>
    <row r="156" spans="2:5">
      <c r="B156" s="689"/>
      <c r="C156" s="682" t="s">
        <v>50</v>
      </c>
      <c r="D156" s="682"/>
      <c r="E156" s="12">
        <f>ECSF!I40</f>
        <v>0</v>
      </c>
    </row>
    <row r="157" spans="2:5">
      <c r="B157" s="689"/>
      <c r="C157" s="682" t="s">
        <v>51</v>
      </c>
      <c r="D157" s="682"/>
      <c r="E157" s="12">
        <f>ECSF!I41</f>
        <v>0</v>
      </c>
    </row>
    <row r="158" spans="2:5">
      <c r="B158" s="689"/>
      <c r="C158" s="682" t="s">
        <v>52</v>
      </c>
      <c r="D158" s="682"/>
      <c r="E158" s="12">
        <f>ECSF!I42</f>
        <v>0</v>
      </c>
    </row>
    <row r="159" spans="2:5">
      <c r="B159" s="689"/>
      <c r="C159" s="684" t="s">
        <v>53</v>
      </c>
      <c r="D159" s="684"/>
      <c r="E159" s="11">
        <f>ECSF!I44</f>
        <v>0</v>
      </c>
    </row>
    <row r="160" spans="2:5">
      <c r="B160" s="689"/>
      <c r="C160" s="682" t="s">
        <v>54</v>
      </c>
      <c r="D160" s="682"/>
      <c r="E160" s="12">
        <f>ECSF!J46</f>
        <v>0</v>
      </c>
    </row>
    <row r="161" spans="2:5">
      <c r="B161" s="689"/>
      <c r="C161" s="682" t="s">
        <v>55</v>
      </c>
      <c r="D161" s="682"/>
      <c r="E161" s="12">
        <f>ECSF!I47</f>
        <v>0</v>
      </c>
    </row>
    <row r="162" spans="2:5">
      <c r="B162" s="689"/>
      <c r="C162" s="682" t="s">
        <v>56</v>
      </c>
      <c r="D162" s="682"/>
      <c r="E162" s="12">
        <f>ECSF!I48</f>
        <v>0</v>
      </c>
    </row>
    <row r="163" spans="2:5">
      <c r="B163" s="689"/>
      <c r="C163" s="682" t="s">
        <v>57</v>
      </c>
      <c r="D163" s="682"/>
      <c r="E163" s="12">
        <f>ECSF!I49</f>
        <v>0</v>
      </c>
    </row>
    <row r="164" spans="2:5">
      <c r="B164" s="689"/>
      <c r="C164" s="682" t="s">
        <v>58</v>
      </c>
      <c r="D164" s="682"/>
      <c r="E164" s="12">
        <f>ECSF!I50</f>
        <v>0</v>
      </c>
    </row>
    <row r="165" spans="2:5">
      <c r="B165" s="689"/>
      <c r="C165" s="684" t="s">
        <v>59</v>
      </c>
      <c r="D165" s="684"/>
      <c r="E165" s="11">
        <f>ECSF!I52</f>
        <v>0</v>
      </c>
    </row>
    <row r="166" spans="2:5">
      <c r="B166" s="689"/>
      <c r="C166" s="682" t="s">
        <v>60</v>
      </c>
      <c r="D166" s="682"/>
      <c r="E166" s="12">
        <f>ECSF!I54</f>
        <v>0</v>
      </c>
    </row>
    <row r="167" spans="2:5" ht="15" customHeight="1" thickBot="1">
      <c r="B167" s="690"/>
      <c r="C167" s="682" t="s">
        <v>61</v>
      </c>
      <c r="D167" s="682"/>
      <c r="E167" s="12">
        <f>ECSF!I55</f>
        <v>0</v>
      </c>
    </row>
    <row r="168" spans="2:5">
      <c r="B168" s="689" t="s">
        <v>68</v>
      </c>
      <c r="C168" s="684" t="s">
        <v>6</v>
      </c>
      <c r="D168" s="684"/>
      <c r="E168" s="11">
        <f>ECSF!E14</f>
        <v>200974</v>
      </c>
    </row>
    <row r="169" spans="2:5" ht="15" customHeight="1">
      <c r="B169" s="689"/>
      <c r="C169" s="684" t="s">
        <v>8</v>
      </c>
      <c r="D169" s="684"/>
      <c r="E169" s="11">
        <f>ECSF!E16</f>
        <v>122092</v>
      </c>
    </row>
    <row r="170" spans="2:5" ht="15" customHeight="1">
      <c r="B170" s="689"/>
      <c r="C170" s="682" t="s">
        <v>10</v>
      </c>
      <c r="D170" s="682"/>
      <c r="E170" s="12">
        <f>ECSF!E18</f>
        <v>122092</v>
      </c>
    </row>
    <row r="171" spans="2:5" ht="15" customHeight="1">
      <c r="B171" s="689"/>
      <c r="C171" s="682" t="s">
        <v>12</v>
      </c>
      <c r="D171" s="682"/>
      <c r="E171" s="12">
        <f>ECSF!E19</f>
        <v>0</v>
      </c>
    </row>
    <row r="172" spans="2:5">
      <c r="B172" s="689"/>
      <c r="C172" s="682" t="s">
        <v>14</v>
      </c>
      <c r="D172" s="682"/>
      <c r="E172" s="12">
        <f>ECSF!E20</f>
        <v>0</v>
      </c>
    </row>
    <row r="173" spans="2:5">
      <c r="B173" s="689"/>
      <c r="C173" s="682" t="s">
        <v>16</v>
      </c>
      <c r="D173" s="682"/>
      <c r="E173" s="12">
        <f>ECSF!E21</f>
        <v>0</v>
      </c>
    </row>
    <row r="174" spans="2:5" ht="15" customHeight="1">
      <c r="B174" s="689"/>
      <c r="C174" s="682" t="s">
        <v>18</v>
      </c>
      <c r="D174" s="682"/>
      <c r="E174" s="12">
        <f>ECSF!E22</f>
        <v>0</v>
      </c>
    </row>
    <row r="175" spans="2:5" ht="15" customHeight="1">
      <c r="B175" s="689"/>
      <c r="C175" s="682" t="s">
        <v>20</v>
      </c>
      <c r="D175" s="682"/>
      <c r="E175" s="12">
        <f>ECSF!E23</f>
        <v>0</v>
      </c>
    </row>
    <row r="176" spans="2:5">
      <c r="B176" s="689"/>
      <c r="C176" s="682" t="s">
        <v>22</v>
      </c>
      <c r="D176" s="682"/>
      <c r="E176" s="12">
        <f>ECSF!E24</f>
        <v>0</v>
      </c>
    </row>
    <row r="177" spans="2:5" ht="15" customHeight="1">
      <c r="B177" s="689"/>
      <c r="C177" s="684" t="s">
        <v>27</v>
      </c>
      <c r="D177" s="684"/>
      <c r="E177" s="11">
        <f>ECSF!E26</f>
        <v>78882</v>
      </c>
    </row>
    <row r="178" spans="2:5">
      <c r="B178" s="689"/>
      <c r="C178" s="682" t="s">
        <v>29</v>
      </c>
      <c r="D178" s="682"/>
      <c r="E178" s="12">
        <f>ECSF!E28</f>
        <v>0</v>
      </c>
    </row>
    <row r="179" spans="2:5" ht="15" customHeight="1">
      <c r="B179" s="689"/>
      <c r="C179" s="682" t="s">
        <v>31</v>
      </c>
      <c r="D179" s="682"/>
      <c r="E179" s="12">
        <f>ECSF!E29</f>
        <v>0</v>
      </c>
    </row>
    <row r="180" spans="2:5" ht="15" customHeight="1">
      <c r="B180" s="689"/>
      <c r="C180" s="682" t="s">
        <v>33</v>
      </c>
      <c r="D180" s="682"/>
      <c r="E180" s="12">
        <f>ECSF!E30</f>
        <v>0</v>
      </c>
    </row>
    <row r="181" spans="2:5" ht="15" customHeight="1">
      <c r="B181" s="689"/>
      <c r="C181" s="682" t="s">
        <v>35</v>
      </c>
      <c r="D181" s="682"/>
      <c r="E181" s="12">
        <f>ECSF!E31</f>
        <v>78882</v>
      </c>
    </row>
    <row r="182" spans="2:5" ht="15" customHeight="1">
      <c r="B182" s="689"/>
      <c r="C182" s="682" t="s">
        <v>37</v>
      </c>
      <c r="D182" s="682"/>
      <c r="E182" s="12">
        <f>ECSF!E32</f>
        <v>0</v>
      </c>
    </row>
    <row r="183" spans="2:5" ht="15" customHeight="1">
      <c r="B183" s="689"/>
      <c r="C183" s="682" t="s">
        <v>39</v>
      </c>
      <c r="D183" s="682"/>
      <c r="E183" s="12">
        <f>ECSF!E33</f>
        <v>0</v>
      </c>
    </row>
    <row r="184" spans="2:5" ht="15" customHeight="1">
      <c r="B184" s="689"/>
      <c r="C184" s="682" t="s">
        <v>41</v>
      </c>
      <c r="D184" s="682"/>
      <c r="E184" s="12">
        <f>ECSF!E34</f>
        <v>0</v>
      </c>
    </row>
    <row r="185" spans="2:5" ht="15" customHeight="1">
      <c r="B185" s="689"/>
      <c r="C185" s="682" t="s">
        <v>42</v>
      </c>
      <c r="D185" s="682"/>
      <c r="E185" s="12">
        <f>ECSF!E35</f>
        <v>0</v>
      </c>
    </row>
    <row r="186" spans="2:5" ht="15" customHeight="1">
      <c r="B186" s="689"/>
      <c r="C186" s="682" t="s">
        <v>44</v>
      </c>
      <c r="D186" s="682"/>
      <c r="E186" s="12">
        <f>ECSF!E36</f>
        <v>0</v>
      </c>
    </row>
    <row r="187" spans="2:5" ht="15" customHeight="1">
      <c r="B187" s="689"/>
      <c r="C187" s="684" t="s">
        <v>7</v>
      </c>
      <c r="D187" s="684"/>
      <c r="E187" s="11">
        <f>ECSF!J14</f>
        <v>0</v>
      </c>
    </row>
    <row r="188" spans="2:5">
      <c r="B188" s="689"/>
      <c r="C188" s="684" t="s">
        <v>9</v>
      </c>
      <c r="D188" s="684"/>
      <c r="E188" s="11">
        <f>ECSF!J16</f>
        <v>0</v>
      </c>
    </row>
    <row r="189" spans="2:5">
      <c r="B189" s="689"/>
      <c r="C189" s="682" t="s">
        <v>11</v>
      </c>
      <c r="D189" s="682"/>
      <c r="E189" s="12" t="e">
        <f>ECSF!#REF!</f>
        <v>#REF!</v>
      </c>
    </row>
    <row r="190" spans="2:5">
      <c r="B190" s="689"/>
      <c r="C190" s="682" t="s">
        <v>13</v>
      </c>
      <c r="D190" s="682"/>
      <c r="E190" s="12">
        <f>ECSF!K19</f>
        <v>0</v>
      </c>
    </row>
    <row r="191" spans="2:5" ht="15" customHeight="1">
      <c r="B191" s="689"/>
      <c r="C191" s="682" t="s">
        <v>15</v>
      </c>
      <c r="D191" s="682"/>
      <c r="E191" s="12">
        <f>ECSF!J20</f>
        <v>0</v>
      </c>
    </row>
    <row r="192" spans="2:5">
      <c r="B192" s="689"/>
      <c r="C192" s="682" t="s">
        <v>17</v>
      </c>
      <c r="D192" s="682"/>
      <c r="E192" s="12">
        <f>ECSF!J21</f>
        <v>0</v>
      </c>
    </row>
    <row r="193" spans="2:5" ht="15" customHeight="1">
      <c r="B193" s="689"/>
      <c r="C193" s="682" t="s">
        <v>19</v>
      </c>
      <c r="D193" s="682"/>
      <c r="E193" s="12">
        <f>ECSF!J22</f>
        <v>0</v>
      </c>
    </row>
    <row r="194" spans="2:5" ht="15" customHeight="1">
      <c r="B194" s="689"/>
      <c r="C194" s="682" t="s">
        <v>21</v>
      </c>
      <c r="D194" s="682"/>
      <c r="E194" s="12">
        <f>ECSF!J23</f>
        <v>0</v>
      </c>
    </row>
    <row r="195" spans="2:5" ht="15" customHeight="1">
      <c r="B195" s="689"/>
      <c r="C195" s="682" t="s">
        <v>23</v>
      </c>
      <c r="D195" s="682"/>
      <c r="E195" s="12">
        <f>ECSF!J24</f>
        <v>0</v>
      </c>
    </row>
    <row r="196" spans="2:5" ht="15" customHeight="1">
      <c r="B196" s="689"/>
      <c r="C196" s="682" t="s">
        <v>24</v>
      </c>
      <c r="D196" s="682"/>
      <c r="E196" s="12">
        <f>ECSF!J25</f>
        <v>0</v>
      </c>
    </row>
    <row r="197" spans="2:5" ht="15" customHeight="1">
      <c r="B197" s="689"/>
      <c r="C197" s="691" t="s">
        <v>28</v>
      </c>
      <c r="D197" s="691"/>
      <c r="E197" s="11">
        <f>ECSF!J27</f>
        <v>0</v>
      </c>
    </row>
    <row r="198" spans="2:5" ht="15" customHeight="1">
      <c r="B198" s="689"/>
      <c r="C198" s="682" t="s">
        <v>30</v>
      </c>
      <c r="D198" s="682"/>
      <c r="E198" s="12">
        <f>ECSF!J29</f>
        <v>0</v>
      </c>
    </row>
    <row r="199" spans="2:5" ht="15" customHeight="1">
      <c r="B199" s="689"/>
      <c r="C199" s="682" t="s">
        <v>32</v>
      </c>
      <c r="D199" s="682"/>
      <c r="E199" s="12">
        <f>ECSF!J30</f>
        <v>0</v>
      </c>
    </row>
    <row r="200" spans="2:5" ht="15" customHeight="1">
      <c r="B200" s="689"/>
      <c r="C200" s="682" t="s">
        <v>34</v>
      </c>
      <c r="D200" s="682"/>
      <c r="E200" s="12">
        <f>ECSF!J31</f>
        <v>0</v>
      </c>
    </row>
    <row r="201" spans="2:5">
      <c r="B201" s="689"/>
      <c r="C201" s="682" t="s">
        <v>36</v>
      </c>
      <c r="D201" s="682"/>
      <c r="E201" s="12">
        <f>ECSF!J32</f>
        <v>0</v>
      </c>
    </row>
    <row r="202" spans="2:5" ht="15" customHeight="1">
      <c r="B202" s="689"/>
      <c r="C202" s="682" t="s">
        <v>38</v>
      </c>
      <c r="D202" s="682"/>
      <c r="E202" s="12">
        <f>ECSF!J33</f>
        <v>0</v>
      </c>
    </row>
    <row r="203" spans="2:5">
      <c r="B203" s="689"/>
      <c r="C203" s="682" t="s">
        <v>40</v>
      </c>
      <c r="D203" s="682"/>
      <c r="E203" s="12">
        <f>ECSF!J34</f>
        <v>0</v>
      </c>
    </row>
    <row r="204" spans="2:5" ht="15" customHeight="1">
      <c r="B204" s="689"/>
      <c r="C204" s="684" t="s">
        <v>47</v>
      </c>
      <c r="D204" s="684"/>
      <c r="E204" s="11">
        <f>ECSF!J36</f>
        <v>0</v>
      </c>
    </row>
    <row r="205" spans="2:5" ht="15" customHeight="1">
      <c r="B205" s="689"/>
      <c r="C205" s="684" t="s">
        <v>49</v>
      </c>
      <c r="D205" s="684"/>
      <c r="E205" s="11">
        <f>ECSF!J38</f>
        <v>0</v>
      </c>
    </row>
    <row r="206" spans="2:5" ht="15" customHeight="1">
      <c r="B206" s="689"/>
      <c r="C206" s="682" t="s">
        <v>50</v>
      </c>
      <c r="D206" s="682"/>
      <c r="E206" s="12">
        <f>ECSF!J40</f>
        <v>0</v>
      </c>
    </row>
    <row r="207" spans="2:5" ht="15" customHeight="1">
      <c r="B207" s="689"/>
      <c r="C207" s="682" t="s">
        <v>51</v>
      </c>
      <c r="D207" s="682"/>
      <c r="E207" s="12">
        <f>ECSF!J41</f>
        <v>0</v>
      </c>
    </row>
    <row r="208" spans="2:5" ht="15" customHeight="1">
      <c r="B208" s="689"/>
      <c r="C208" s="682" t="s">
        <v>52</v>
      </c>
      <c r="D208" s="682"/>
      <c r="E208" s="12">
        <f>ECSF!J42</f>
        <v>0</v>
      </c>
    </row>
    <row r="209" spans="2:5" ht="15" customHeight="1">
      <c r="B209" s="689"/>
      <c r="C209" s="684" t="s">
        <v>53</v>
      </c>
      <c r="D209" s="684"/>
      <c r="E209" s="11">
        <f>ECSF!J44</f>
        <v>0</v>
      </c>
    </row>
    <row r="210" spans="2:5">
      <c r="B210" s="689"/>
      <c r="C210" s="682" t="s">
        <v>54</v>
      </c>
      <c r="D210" s="682"/>
      <c r="E210" s="12" t="e">
        <f>ECSF!#REF!</f>
        <v>#REF!</v>
      </c>
    </row>
    <row r="211" spans="2:5" ht="15" customHeight="1">
      <c r="B211" s="689"/>
      <c r="C211" s="682" t="s">
        <v>55</v>
      </c>
      <c r="D211" s="682"/>
      <c r="E211" s="12">
        <f>ECSF!J47</f>
        <v>0</v>
      </c>
    </row>
    <row r="212" spans="2:5">
      <c r="B212" s="689"/>
      <c r="C212" s="682" t="s">
        <v>56</v>
      </c>
      <c r="D212" s="682"/>
      <c r="E212" s="12">
        <f>ECSF!J48</f>
        <v>0</v>
      </c>
    </row>
    <row r="213" spans="2:5" ht="15" customHeight="1">
      <c r="B213" s="689"/>
      <c r="C213" s="682" t="s">
        <v>57</v>
      </c>
      <c r="D213" s="682"/>
      <c r="E213" s="12">
        <f>ECSF!J49</f>
        <v>0</v>
      </c>
    </row>
    <row r="214" spans="2:5">
      <c r="B214" s="689"/>
      <c r="C214" s="682" t="s">
        <v>58</v>
      </c>
      <c r="D214" s="682"/>
      <c r="E214" s="12">
        <f>ECSF!J50</f>
        <v>0</v>
      </c>
    </row>
    <row r="215" spans="2:5">
      <c r="B215" s="689"/>
      <c r="C215" s="684" t="s">
        <v>59</v>
      </c>
      <c r="D215" s="684"/>
      <c r="E215" s="11">
        <f>ECSF!J52</f>
        <v>0</v>
      </c>
    </row>
    <row r="216" spans="2:5">
      <c r="B216" s="689"/>
      <c r="C216" s="682" t="s">
        <v>60</v>
      </c>
      <c r="D216" s="682"/>
      <c r="E216" s="12">
        <f>ECSF!J54</f>
        <v>0</v>
      </c>
    </row>
    <row r="217" spans="2:5" ht="15.75" thickBot="1">
      <c r="B217" s="690"/>
      <c r="C217" s="682" t="s">
        <v>61</v>
      </c>
      <c r="D217" s="682"/>
      <c r="E217" s="12">
        <f>ECSF!J55</f>
        <v>0</v>
      </c>
    </row>
    <row r="218" spans="2:5">
      <c r="C218" s="685" t="s">
        <v>75</v>
      </c>
      <c r="D218" s="5" t="s">
        <v>64</v>
      </c>
      <c r="E218" s="15" t="str">
        <f>ECSF!C62</f>
        <v>DIRECTORA GENERAL</v>
      </c>
    </row>
    <row r="219" spans="2:5">
      <c r="C219" s="681"/>
      <c r="D219" s="5" t="s">
        <v>65</v>
      </c>
      <c r="E219" s="15" t="str">
        <f>ECSF!C63</f>
        <v>C. JULIANA OROZCO DAGNINO</v>
      </c>
    </row>
    <row r="220" spans="2:5">
      <c r="C220" s="681" t="s">
        <v>74</v>
      </c>
      <c r="D220" s="5" t="s">
        <v>64</v>
      </c>
      <c r="E220" s="15" t="str">
        <f>ECSF!G62</f>
        <v>COORDINACION ADMINISTRATIVA Y CUENTA PUBLICA</v>
      </c>
    </row>
    <row r="221" spans="2:5">
      <c r="C221" s="681"/>
      <c r="D221" s="5" t="s">
        <v>65</v>
      </c>
      <c r="E221" s="15" t="str">
        <f>ECSF!G63</f>
        <v>IVONNE SARAHI FLORES DUARTE</v>
      </c>
    </row>
  </sheetData>
  <sheetProtection password="C4FF" sheet="1" objects="1" scenarios="1"/>
  <mergeCells count="234">
    <mergeCell ref="A7:A23"/>
    <mergeCell ref="A24:A25"/>
    <mergeCell ref="A59:A75"/>
    <mergeCell ref="B59:B65"/>
    <mergeCell ref="C59:D59"/>
    <mergeCell ref="C60:D60"/>
    <mergeCell ref="C61:D61"/>
    <mergeCell ref="C62:D62"/>
    <mergeCell ref="C109:D109"/>
    <mergeCell ref="C58:D58"/>
    <mergeCell ref="B7:B13"/>
    <mergeCell ref="B15:B23"/>
    <mergeCell ref="A26:A42"/>
    <mergeCell ref="B26:B33"/>
    <mergeCell ref="B35:B40"/>
    <mergeCell ref="B43:B56"/>
    <mergeCell ref="C75:D75"/>
    <mergeCell ref="C74:D74"/>
    <mergeCell ref="C14:D14"/>
    <mergeCell ref="C17:D17"/>
    <mergeCell ref="C16:D16"/>
    <mergeCell ref="C36:D36"/>
    <mergeCell ref="C30:D30"/>
    <mergeCell ref="C31:D31"/>
    <mergeCell ref="C6:D6"/>
    <mergeCell ref="C102:D102"/>
    <mergeCell ref="C103:D103"/>
    <mergeCell ref="C104:D104"/>
    <mergeCell ref="C105:D105"/>
    <mergeCell ref="C106:D106"/>
    <mergeCell ref="C107:D107"/>
    <mergeCell ref="C217:D217"/>
    <mergeCell ref="B168:B217"/>
    <mergeCell ref="C169:D169"/>
    <mergeCell ref="C171:D171"/>
    <mergeCell ref="C179:D179"/>
    <mergeCell ref="C181:D181"/>
    <mergeCell ref="C210:D210"/>
    <mergeCell ref="C211:D211"/>
    <mergeCell ref="C191:D191"/>
    <mergeCell ref="C193:D193"/>
    <mergeCell ref="C180:D180"/>
    <mergeCell ref="C182:D182"/>
    <mergeCell ref="C183:D183"/>
    <mergeCell ref="C184:D184"/>
    <mergeCell ref="C185:D185"/>
    <mergeCell ref="C186:D186"/>
    <mergeCell ref="C195:D195"/>
    <mergeCell ref="C201:D201"/>
    <mergeCell ref="C187:D187"/>
    <mergeCell ref="C188:D188"/>
    <mergeCell ref="C189:D189"/>
    <mergeCell ref="C190:D190"/>
    <mergeCell ref="C212:D212"/>
    <mergeCell ref="C214:D214"/>
    <mergeCell ref="C196:D196"/>
    <mergeCell ref="C197:D197"/>
    <mergeCell ref="C198:D198"/>
    <mergeCell ref="C199:D199"/>
    <mergeCell ref="C200:D200"/>
    <mergeCell ref="C216:D216"/>
    <mergeCell ref="C202:D202"/>
    <mergeCell ref="C203:D203"/>
    <mergeCell ref="C205:D205"/>
    <mergeCell ref="C207:D207"/>
    <mergeCell ref="C208:D208"/>
    <mergeCell ref="C209:D209"/>
    <mergeCell ref="C213:D213"/>
    <mergeCell ref="C215:D215"/>
    <mergeCell ref="C204:D204"/>
    <mergeCell ref="C206:D206"/>
    <mergeCell ref="C168:D168"/>
    <mergeCell ref="C170:D170"/>
    <mergeCell ref="C172:D172"/>
    <mergeCell ref="C173:D173"/>
    <mergeCell ref="C174:D174"/>
    <mergeCell ref="C192:D192"/>
    <mergeCell ref="C194:D194"/>
    <mergeCell ref="C175:D175"/>
    <mergeCell ref="C176:D176"/>
    <mergeCell ref="C177:D177"/>
    <mergeCell ref="C178:D178"/>
    <mergeCell ref="C165:D165"/>
    <mergeCell ref="A2:D2"/>
    <mergeCell ref="C156:D156"/>
    <mergeCell ref="C157:D157"/>
    <mergeCell ref="C158:D158"/>
    <mergeCell ref="C159:D159"/>
    <mergeCell ref="C154:D154"/>
    <mergeCell ref="C155:D155"/>
    <mergeCell ref="C124:D124"/>
    <mergeCell ref="C125:D125"/>
    <mergeCell ref="C126:D126"/>
    <mergeCell ref="C127:D127"/>
    <mergeCell ref="C128:D128"/>
    <mergeCell ref="C129:D129"/>
    <mergeCell ref="C136:D136"/>
    <mergeCell ref="C137:D137"/>
    <mergeCell ref="C138:D138"/>
    <mergeCell ref="C139:D139"/>
    <mergeCell ref="C140:D140"/>
    <mergeCell ref="A3:D3"/>
    <mergeCell ref="A4:D4"/>
    <mergeCell ref="A5:D5"/>
    <mergeCell ref="A114:D114"/>
    <mergeCell ref="A115:D115"/>
    <mergeCell ref="C146:D146"/>
    <mergeCell ref="C147:D147"/>
    <mergeCell ref="C142:D142"/>
    <mergeCell ref="C143:D143"/>
    <mergeCell ref="C160:D160"/>
    <mergeCell ref="C161:D161"/>
    <mergeCell ref="C162:D162"/>
    <mergeCell ref="C163:D163"/>
    <mergeCell ref="C164:D164"/>
    <mergeCell ref="C166:D166"/>
    <mergeCell ref="C167:D167"/>
    <mergeCell ref="B118:B167"/>
    <mergeCell ref="C153:D153"/>
    <mergeCell ref="C135:D135"/>
    <mergeCell ref="C130:D130"/>
    <mergeCell ref="C131:D131"/>
    <mergeCell ref="C120:D120"/>
    <mergeCell ref="C121:D121"/>
    <mergeCell ref="C122:D122"/>
    <mergeCell ref="C123:D123"/>
    <mergeCell ref="C132:D132"/>
    <mergeCell ref="C133:D133"/>
    <mergeCell ref="C134:D134"/>
    <mergeCell ref="C118:D118"/>
    <mergeCell ref="C119:D119"/>
    <mergeCell ref="C141:D141"/>
    <mergeCell ref="C148:D148"/>
    <mergeCell ref="C149:D149"/>
    <mergeCell ref="C150:D150"/>
    <mergeCell ref="C151:D151"/>
    <mergeCell ref="C152:D152"/>
    <mergeCell ref="C144:D144"/>
    <mergeCell ref="C145:D145"/>
    <mergeCell ref="A117:D117"/>
    <mergeCell ref="B95:B108"/>
    <mergeCell ref="A76:A77"/>
    <mergeCell ref="C76:D76"/>
    <mergeCell ref="C77:D77"/>
    <mergeCell ref="A78:A94"/>
    <mergeCell ref="B78:B85"/>
    <mergeCell ref="C78:D78"/>
    <mergeCell ref="C79:D79"/>
    <mergeCell ref="C80:D80"/>
    <mergeCell ref="B87:B92"/>
    <mergeCell ref="C93:D93"/>
    <mergeCell ref="C94:D94"/>
    <mergeCell ref="C81:D81"/>
    <mergeCell ref="C82:D82"/>
    <mergeCell ref="C83:D83"/>
    <mergeCell ref="C84:D84"/>
    <mergeCell ref="C85:D85"/>
    <mergeCell ref="C86:D86"/>
    <mergeCell ref="C87:D87"/>
    <mergeCell ref="C88:D88"/>
    <mergeCell ref="C110:C111"/>
    <mergeCell ref="A116:D116"/>
    <mergeCell ref="C108:D108"/>
    <mergeCell ref="C7:D7"/>
    <mergeCell ref="C11:D11"/>
    <mergeCell ref="C63:D63"/>
    <mergeCell ref="C55:D55"/>
    <mergeCell ref="C54:D54"/>
    <mergeCell ref="C12:D12"/>
    <mergeCell ref="C13:D13"/>
    <mergeCell ref="C32:D32"/>
    <mergeCell ref="C33:D33"/>
    <mergeCell ref="C26:D26"/>
    <mergeCell ref="C23:D23"/>
    <mergeCell ref="C43:D43"/>
    <mergeCell ref="C18:D18"/>
    <mergeCell ref="C19:D19"/>
    <mergeCell ref="C20:D20"/>
    <mergeCell ref="C21:D21"/>
    <mergeCell ref="C22:D22"/>
    <mergeCell ref="C56:D56"/>
    <mergeCell ref="C57:D57"/>
    <mergeCell ref="C49:D49"/>
    <mergeCell ref="C64:D64"/>
    <mergeCell ref="C65:D65"/>
    <mergeCell ref="C35:D35"/>
    <mergeCell ref="C50:D50"/>
    <mergeCell ref="C24:D24"/>
    <mergeCell ref="C25:D25"/>
    <mergeCell ref="C39:D39"/>
    <mergeCell ref="C40:D40"/>
    <mergeCell ref="C66:D66"/>
    <mergeCell ref="C51:D51"/>
    <mergeCell ref="C52:D52"/>
    <mergeCell ref="C53:D53"/>
    <mergeCell ref="C91:D91"/>
    <mergeCell ref="C92:D92"/>
    <mergeCell ref="C95:D95"/>
    <mergeCell ref="C96:D96"/>
    <mergeCell ref="C97:D97"/>
    <mergeCell ref="C98:D98"/>
    <mergeCell ref="C99:D99"/>
    <mergeCell ref="C100:D100"/>
    <mergeCell ref="B67:B75"/>
    <mergeCell ref="C67:D67"/>
    <mergeCell ref="C73:D73"/>
    <mergeCell ref="C68:D68"/>
    <mergeCell ref="C69:D69"/>
    <mergeCell ref="C70:D70"/>
    <mergeCell ref="C71:D71"/>
    <mergeCell ref="C220:C221"/>
    <mergeCell ref="C8:D8"/>
    <mergeCell ref="C27:D27"/>
    <mergeCell ref="C9:D9"/>
    <mergeCell ref="C28:D28"/>
    <mergeCell ref="C10:D10"/>
    <mergeCell ref="C29:D29"/>
    <mergeCell ref="C41:D41"/>
    <mergeCell ref="C42:D42"/>
    <mergeCell ref="C15:D15"/>
    <mergeCell ref="C112:C113"/>
    <mergeCell ref="C45:D45"/>
    <mergeCell ref="C46:D46"/>
    <mergeCell ref="C47:D47"/>
    <mergeCell ref="C48:D48"/>
    <mergeCell ref="C34:D34"/>
    <mergeCell ref="C44:D44"/>
    <mergeCell ref="C37:D37"/>
    <mergeCell ref="C72:D72"/>
    <mergeCell ref="C218:C219"/>
    <mergeCell ref="C38:D38"/>
    <mergeCell ref="C101:D101"/>
    <mergeCell ref="C89:D89"/>
    <mergeCell ref="C90:D9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Q45"/>
  <sheetViews>
    <sheetView showGridLines="0" topLeftCell="B1" zoomScale="110" zoomScaleNormal="110" workbookViewId="0">
      <selection activeCell="B17" sqref="B17:C17"/>
    </sheetView>
  </sheetViews>
  <sheetFormatPr baseColWidth="10" defaultColWidth="11.42578125" defaultRowHeight="12"/>
  <cols>
    <col min="1" max="1" width="9.140625" style="85" hidden="1" customWidth="1"/>
    <col min="2" max="2" width="11.7109375" style="85" customWidth="1"/>
    <col min="3" max="3" width="54.42578125" style="85" customWidth="1"/>
    <col min="4" max="4" width="19.140625" style="182" customWidth="1"/>
    <col min="5" max="5" width="19.28515625" style="85" customWidth="1"/>
    <col min="6" max="6" width="19" style="85" customWidth="1"/>
    <col min="7" max="7" width="21.28515625" style="85" customWidth="1"/>
    <col min="8" max="8" width="18.7109375" style="85" customWidth="1"/>
    <col min="9" max="9" width="1.140625" style="85" customWidth="1"/>
    <col min="10" max="16384" width="11.42578125" style="85"/>
  </cols>
  <sheetData>
    <row r="1" spans="1:13" s="128" customFormat="1" ht="6" customHeight="1">
      <c r="A1" s="329"/>
      <c r="B1" s="312"/>
      <c r="C1" s="709"/>
      <c r="D1" s="709"/>
      <c r="E1" s="709"/>
      <c r="F1" s="710"/>
      <c r="G1" s="710"/>
      <c r="H1" s="710"/>
      <c r="I1" s="387"/>
      <c r="J1" s="163"/>
      <c r="K1" s="163"/>
    </row>
    <row r="2" spans="1:13" s="128" customFormat="1" ht="6" customHeight="1">
      <c r="A2" s="329"/>
      <c r="B2" s="312"/>
      <c r="C2" s="329"/>
      <c r="D2" s="329"/>
      <c r="E2" s="329"/>
      <c r="F2" s="329"/>
      <c r="G2" s="329"/>
      <c r="H2" s="329"/>
      <c r="I2" s="329"/>
    </row>
    <row r="3" spans="1:13" s="128" customFormat="1" ht="14.1" customHeight="1">
      <c r="A3" s="329"/>
      <c r="B3" s="388"/>
      <c r="C3" s="669" t="s">
        <v>496</v>
      </c>
      <c r="D3" s="669"/>
      <c r="E3" s="669"/>
      <c r="F3" s="669"/>
      <c r="G3" s="669"/>
      <c r="H3" s="388"/>
      <c r="I3" s="388"/>
      <c r="J3" s="85"/>
      <c r="K3" s="85"/>
    </row>
    <row r="4" spans="1:13" s="128" customFormat="1" ht="14.1" customHeight="1">
      <c r="A4" s="329"/>
      <c r="B4" s="388"/>
      <c r="C4" s="669" t="s">
        <v>145</v>
      </c>
      <c r="D4" s="669"/>
      <c r="E4" s="669"/>
      <c r="F4" s="669"/>
      <c r="G4" s="669"/>
      <c r="H4" s="388"/>
      <c r="I4" s="388"/>
      <c r="J4" s="85"/>
      <c r="K4" s="85"/>
    </row>
    <row r="5" spans="1:13" s="128" customFormat="1" ht="14.1" customHeight="1">
      <c r="A5" s="329"/>
      <c r="B5" s="388"/>
      <c r="C5" s="669" t="s">
        <v>497</v>
      </c>
      <c r="D5" s="669"/>
      <c r="E5" s="669"/>
      <c r="F5" s="669"/>
      <c r="G5" s="669"/>
      <c r="H5" s="388"/>
      <c r="I5" s="388"/>
      <c r="J5" s="85"/>
      <c r="K5" s="85"/>
    </row>
    <row r="6" spans="1:13" s="128" customFormat="1" ht="14.1" customHeight="1">
      <c r="A6" s="329"/>
      <c r="B6" s="388"/>
      <c r="C6" s="669" t="s">
        <v>1</v>
      </c>
      <c r="D6" s="669"/>
      <c r="E6" s="669"/>
      <c r="F6" s="669"/>
      <c r="G6" s="669"/>
      <c r="H6" s="388"/>
      <c r="I6" s="388"/>
      <c r="J6" s="85"/>
      <c r="K6" s="85"/>
    </row>
    <row r="7" spans="1:13" s="128" customFormat="1" ht="20.100000000000001" customHeight="1">
      <c r="A7" s="389"/>
      <c r="B7" s="364"/>
      <c r="C7" s="658" t="str">
        <f>+EA!C5</f>
        <v>INSTITUTO MUNICIPAL DE CAPACITACION Y CERTIFICACION POR COMPETENCIAS DE PLAYAS DE ROSARITO B.C.</v>
      </c>
      <c r="D7" s="658"/>
      <c r="E7" s="658"/>
      <c r="F7" s="658"/>
      <c r="G7" s="658"/>
      <c r="H7" s="390"/>
      <c r="I7" s="391"/>
      <c r="J7" s="176"/>
      <c r="K7" s="176"/>
      <c r="L7" s="176"/>
      <c r="M7" s="176"/>
    </row>
    <row r="8" spans="1:13" s="128" customFormat="1" ht="6.75" customHeight="1">
      <c r="A8" s="670"/>
      <c r="B8" s="670"/>
      <c r="C8" s="670"/>
      <c r="D8" s="670"/>
      <c r="E8" s="670"/>
      <c r="F8" s="670"/>
      <c r="G8" s="670"/>
      <c r="H8" s="670"/>
      <c r="I8" s="670"/>
    </row>
    <row r="9" spans="1:13" s="128" customFormat="1" ht="3" customHeight="1">
      <c r="A9" s="670"/>
      <c r="B9" s="670"/>
      <c r="C9" s="670"/>
      <c r="D9" s="670"/>
      <c r="E9" s="670"/>
      <c r="F9" s="670"/>
      <c r="G9" s="670"/>
      <c r="H9" s="670"/>
      <c r="I9" s="670"/>
    </row>
    <row r="10" spans="1:13" s="177" customFormat="1" ht="31.5">
      <c r="A10" s="392"/>
      <c r="B10" s="700" t="s">
        <v>76</v>
      </c>
      <c r="C10" s="700"/>
      <c r="D10" s="618" t="s">
        <v>146</v>
      </c>
      <c r="E10" s="618" t="s">
        <v>147</v>
      </c>
      <c r="F10" s="619" t="s">
        <v>148</v>
      </c>
      <c r="G10" s="619" t="s">
        <v>149</v>
      </c>
      <c r="H10" s="619" t="s">
        <v>150</v>
      </c>
      <c r="I10" s="620"/>
    </row>
    <row r="11" spans="1:13" s="177" customFormat="1" ht="15.75">
      <c r="A11" s="393"/>
      <c r="B11" s="701"/>
      <c r="C11" s="701"/>
      <c r="D11" s="621">
        <v>1</v>
      </c>
      <c r="E11" s="621">
        <v>2</v>
      </c>
      <c r="F11" s="622">
        <v>3</v>
      </c>
      <c r="G11" s="622" t="s">
        <v>151</v>
      </c>
      <c r="H11" s="622" t="s">
        <v>152</v>
      </c>
      <c r="I11" s="623"/>
    </row>
    <row r="12" spans="1:13" s="128" customFormat="1" ht="3" customHeight="1">
      <c r="A12" s="702"/>
      <c r="B12" s="670"/>
      <c r="C12" s="670"/>
      <c r="D12" s="670"/>
      <c r="E12" s="670"/>
      <c r="F12" s="670"/>
      <c r="G12" s="670"/>
      <c r="H12" s="670"/>
      <c r="I12" s="703"/>
    </row>
    <row r="13" spans="1:13" s="128" customFormat="1" ht="3" customHeight="1">
      <c r="A13" s="704"/>
      <c r="B13" s="705"/>
      <c r="C13" s="705"/>
      <c r="D13" s="705"/>
      <c r="E13" s="705"/>
      <c r="F13" s="705"/>
      <c r="G13" s="705"/>
      <c r="H13" s="705"/>
      <c r="I13" s="706"/>
      <c r="J13" s="85"/>
      <c r="K13" s="85"/>
    </row>
    <row r="14" spans="1:13" s="128" customFormat="1" ht="15.75">
      <c r="A14" s="394"/>
      <c r="B14" s="707" t="s">
        <v>6</v>
      </c>
      <c r="C14" s="707"/>
      <c r="D14" s="395">
        <v>212763</v>
      </c>
      <c r="E14" s="395">
        <f>+E16+E25</f>
        <v>582405</v>
      </c>
      <c r="F14" s="395">
        <f>+F16+F25</f>
        <v>515313</v>
      </c>
      <c r="G14" s="395">
        <f t="shared" ref="G14" si="0">+G16+G25</f>
        <v>200974</v>
      </c>
      <c r="H14" s="395">
        <f>+H16+H205</f>
        <v>-11788</v>
      </c>
      <c r="I14" s="396"/>
      <c r="J14" s="85"/>
      <c r="K14" s="85"/>
    </row>
    <row r="15" spans="1:13" s="128" customFormat="1" ht="5.0999999999999996" customHeight="1">
      <c r="A15" s="394"/>
      <c r="B15" s="397"/>
      <c r="C15" s="397"/>
      <c r="D15" s="395"/>
      <c r="E15" s="395"/>
      <c r="F15" s="395"/>
      <c r="G15" s="395"/>
      <c r="H15" s="395"/>
      <c r="I15" s="396"/>
      <c r="J15" s="85"/>
      <c r="K15" s="85"/>
    </row>
    <row r="16" spans="1:13" s="128" customFormat="1" ht="20.25">
      <c r="A16" s="398"/>
      <c r="B16" s="660" t="s">
        <v>8</v>
      </c>
      <c r="C16" s="660"/>
      <c r="D16" s="399">
        <f>SUM(D17:D23)</f>
        <v>133880</v>
      </c>
      <c r="E16" s="399">
        <f>SUM(E17:E23)</f>
        <v>503523</v>
      </c>
      <c r="F16" s="399">
        <v>515313</v>
      </c>
      <c r="G16" s="399">
        <f t="shared" ref="G16:H16" si="1">SUM(G17:G23)</f>
        <v>122092</v>
      </c>
      <c r="H16" s="399">
        <f t="shared" si="1"/>
        <v>-11788</v>
      </c>
      <c r="I16" s="400"/>
      <c r="J16" s="85"/>
      <c r="K16" s="178"/>
    </row>
    <row r="17" spans="1:14" s="290" customFormat="1" ht="19.5" customHeight="1">
      <c r="A17" s="402"/>
      <c r="B17" s="708" t="s">
        <v>10</v>
      </c>
      <c r="C17" s="708"/>
      <c r="D17" s="319">
        <v>133880</v>
      </c>
      <c r="E17" s="319">
        <v>253524</v>
      </c>
      <c r="F17" s="319">
        <v>265313</v>
      </c>
      <c r="G17" s="403">
        <v>122092</v>
      </c>
      <c r="H17" s="347">
        <f t="shared" ref="H17:H23" si="2">G17-D17</f>
        <v>-11788</v>
      </c>
      <c r="I17" s="404"/>
      <c r="J17" s="229"/>
      <c r="K17" s="289"/>
    </row>
    <row r="18" spans="1:14" s="128" customFormat="1" ht="16.5" customHeight="1">
      <c r="A18" s="374"/>
      <c r="B18" s="693" t="s">
        <v>12</v>
      </c>
      <c r="C18" s="693"/>
      <c r="D18" s="314">
        <f>+ESF!E19</f>
        <v>0</v>
      </c>
      <c r="E18" s="319">
        <v>249999</v>
      </c>
      <c r="F18" s="319">
        <v>249999</v>
      </c>
      <c r="G18" s="403">
        <f t="shared" ref="G18:G23" si="3">D18+E18-F18</f>
        <v>0</v>
      </c>
      <c r="H18" s="347">
        <f t="shared" si="2"/>
        <v>0</v>
      </c>
      <c r="I18" s="401"/>
      <c r="J18" s="85"/>
      <c r="K18" s="178"/>
    </row>
    <row r="19" spans="1:14" s="128" customFormat="1" ht="19.5" customHeight="1">
      <c r="A19" s="374"/>
      <c r="B19" s="693" t="s">
        <v>14</v>
      </c>
      <c r="C19" s="693"/>
      <c r="D19" s="314">
        <f>+ESF!E20</f>
        <v>0</v>
      </c>
      <c r="E19" s="314">
        <v>0</v>
      </c>
      <c r="F19" s="314">
        <v>0</v>
      </c>
      <c r="G19" s="403">
        <f t="shared" si="3"/>
        <v>0</v>
      </c>
      <c r="H19" s="347">
        <f t="shared" si="2"/>
        <v>0</v>
      </c>
      <c r="I19" s="401"/>
      <c r="J19" s="85"/>
      <c r="K19" s="178" t="str">
        <f>IF(G19=ESF!D20," ","Error")</f>
        <v xml:space="preserve"> </v>
      </c>
    </row>
    <row r="20" spans="1:14" s="128" customFormat="1" ht="19.5" customHeight="1">
      <c r="A20" s="374"/>
      <c r="B20" s="693" t="s">
        <v>439</v>
      </c>
      <c r="C20" s="693"/>
      <c r="D20" s="314">
        <f>+ESF!E21</f>
        <v>0</v>
      </c>
      <c r="E20" s="314">
        <v>0</v>
      </c>
      <c r="F20" s="314">
        <v>0</v>
      </c>
      <c r="G20" s="403">
        <f t="shared" si="3"/>
        <v>0</v>
      </c>
      <c r="H20" s="347">
        <f t="shared" si="2"/>
        <v>0</v>
      </c>
      <c r="I20" s="401"/>
      <c r="J20" s="85"/>
      <c r="K20" s="178"/>
      <c r="N20" s="128" t="s">
        <v>134</v>
      </c>
    </row>
    <row r="21" spans="1:14" s="128" customFormat="1" ht="19.5" customHeight="1">
      <c r="A21" s="374"/>
      <c r="B21" s="693" t="s">
        <v>18</v>
      </c>
      <c r="C21" s="693"/>
      <c r="D21" s="314">
        <f>+ESF!E22</f>
        <v>0</v>
      </c>
      <c r="E21" s="314">
        <v>0</v>
      </c>
      <c r="F21" s="314">
        <v>0</v>
      </c>
      <c r="G21" s="403">
        <f t="shared" si="3"/>
        <v>0</v>
      </c>
      <c r="H21" s="347">
        <f t="shared" si="2"/>
        <v>0</v>
      </c>
      <c r="I21" s="401"/>
      <c r="J21" s="85"/>
      <c r="K21" s="178" t="str">
        <f>IF(G21=ESF!D22," ","Error")</f>
        <v xml:space="preserve"> </v>
      </c>
    </row>
    <row r="22" spans="1:14" s="128" customFormat="1" ht="19.5" customHeight="1">
      <c r="A22" s="374"/>
      <c r="B22" s="693" t="s">
        <v>20</v>
      </c>
      <c r="C22" s="693"/>
      <c r="D22" s="314">
        <f>+ESF!E23</f>
        <v>0</v>
      </c>
      <c r="E22" s="314"/>
      <c r="F22" s="314"/>
      <c r="G22" s="403">
        <f t="shared" si="3"/>
        <v>0</v>
      </c>
      <c r="H22" s="347">
        <f t="shared" si="2"/>
        <v>0</v>
      </c>
      <c r="I22" s="401"/>
      <c r="J22" s="85"/>
      <c r="K22" s="178" t="str">
        <f>IF(G22=ESF!D23," ","Error")</f>
        <v xml:space="preserve"> </v>
      </c>
      <c r="L22" s="128" t="s">
        <v>134</v>
      </c>
    </row>
    <row r="23" spans="1:14" ht="19.5" customHeight="1">
      <c r="A23" s="374"/>
      <c r="B23" s="693" t="s">
        <v>22</v>
      </c>
      <c r="C23" s="693"/>
      <c r="D23" s="314">
        <f>+ESF!E24</f>
        <v>0</v>
      </c>
      <c r="E23" s="314"/>
      <c r="F23" s="314"/>
      <c r="G23" s="403">
        <f t="shared" si="3"/>
        <v>0</v>
      </c>
      <c r="H23" s="347">
        <f t="shared" si="2"/>
        <v>0</v>
      </c>
      <c r="I23" s="401"/>
      <c r="K23" s="178" t="str">
        <f>IF(G23=ESF!D24," ","Error")</f>
        <v xml:space="preserve"> </v>
      </c>
    </row>
    <row r="24" spans="1:14" ht="20.25">
      <c r="A24" s="374"/>
      <c r="B24" s="405"/>
      <c r="C24" s="405"/>
      <c r="D24" s="406"/>
      <c r="E24" s="406"/>
      <c r="F24" s="406"/>
      <c r="G24" s="407"/>
      <c r="H24" s="406"/>
      <c r="I24" s="401"/>
      <c r="K24" s="178"/>
    </row>
    <row r="25" spans="1:14" ht="20.25">
      <c r="A25" s="398"/>
      <c r="B25" s="660" t="s">
        <v>27</v>
      </c>
      <c r="C25" s="660"/>
      <c r="D25" s="399">
        <f>SUM(D27:D35)</f>
        <v>0</v>
      </c>
      <c r="E25" s="399">
        <f>SUM(E27:E35)</f>
        <v>78882</v>
      </c>
      <c r="F25" s="399">
        <f t="shared" ref="F25:I25" si="4">SUM(F27:F35)</f>
        <v>0</v>
      </c>
      <c r="G25" s="399">
        <f t="shared" si="4"/>
        <v>78882</v>
      </c>
      <c r="H25" s="399">
        <v>0</v>
      </c>
      <c r="I25" s="401">
        <f t="shared" si="4"/>
        <v>0</v>
      </c>
      <c r="K25" s="178"/>
    </row>
    <row r="26" spans="1:14" ht="5.0999999999999996" customHeight="1">
      <c r="A26" s="374"/>
      <c r="B26" s="312"/>
      <c r="C26" s="405"/>
      <c r="D26" s="324"/>
      <c r="E26" s="324"/>
      <c r="F26" s="324"/>
      <c r="G26" s="408"/>
      <c r="H26" s="324"/>
      <c r="I26" s="401"/>
      <c r="K26" s="178"/>
    </row>
    <row r="27" spans="1:14" ht="19.5" customHeight="1">
      <c r="A27" s="374"/>
      <c r="B27" s="693" t="s">
        <v>29</v>
      </c>
      <c r="C27" s="693"/>
      <c r="D27" s="314">
        <f>+ESF!E31</f>
        <v>0</v>
      </c>
      <c r="E27" s="314">
        <v>0</v>
      </c>
      <c r="F27" s="314">
        <v>0</v>
      </c>
      <c r="G27" s="403">
        <f>D27+E27-F27</f>
        <v>0</v>
      </c>
      <c r="H27" s="347">
        <f>G27-D27</f>
        <v>0</v>
      </c>
      <c r="I27" s="401"/>
      <c r="K27" s="178" t="str">
        <f>IF(G27=ESF!D31," ","error")</f>
        <v xml:space="preserve"> </v>
      </c>
    </row>
    <row r="28" spans="1:14" ht="19.5" customHeight="1">
      <c r="A28" s="374"/>
      <c r="B28" s="693" t="s">
        <v>31</v>
      </c>
      <c r="C28" s="693"/>
      <c r="D28" s="314">
        <f>+ESF!E32</f>
        <v>0</v>
      </c>
      <c r="E28" s="314">
        <v>0</v>
      </c>
      <c r="F28" s="314">
        <v>0</v>
      </c>
      <c r="G28" s="403">
        <f t="shared" ref="G28:G35" si="5">D28+E28-F28</f>
        <v>0</v>
      </c>
      <c r="H28" s="347">
        <f t="shared" ref="H28:H35" si="6">G28-D28</f>
        <v>0</v>
      </c>
      <c r="I28" s="401"/>
      <c r="K28" s="178" t="str">
        <f>IF(G28=ESF!D32," ","error")</f>
        <v xml:space="preserve"> </v>
      </c>
    </row>
    <row r="29" spans="1:14" ht="19.5" customHeight="1">
      <c r="A29" s="374"/>
      <c r="B29" s="693" t="s">
        <v>33</v>
      </c>
      <c r="C29" s="693"/>
      <c r="D29" s="314">
        <f>+ESF!E33</f>
        <v>0</v>
      </c>
      <c r="E29" s="314">
        <v>0</v>
      </c>
      <c r="F29" s="314">
        <v>0</v>
      </c>
      <c r="G29" s="403">
        <f t="shared" si="5"/>
        <v>0</v>
      </c>
      <c r="H29" s="347">
        <f t="shared" si="6"/>
        <v>0</v>
      </c>
      <c r="I29" s="401"/>
      <c r="K29" s="178" t="str">
        <f>IF(G29=ESF!D33," ","error")</f>
        <v xml:space="preserve"> </v>
      </c>
    </row>
    <row r="30" spans="1:14" ht="19.5" customHeight="1">
      <c r="A30" s="374"/>
      <c r="B30" s="693" t="s">
        <v>153</v>
      </c>
      <c r="C30" s="693"/>
      <c r="D30" s="314">
        <f>+ESF!E34</f>
        <v>0</v>
      </c>
      <c r="E30" s="314">
        <v>78882</v>
      </c>
      <c r="F30" s="314">
        <v>0</v>
      </c>
      <c r="G30" s="403">
        <f>D30+E30-F30</f>
        <v>78882</v>
      </c>
      <c r="H30" s="347">
        <v>0</v>
      </c>
      <c r="I30" s="401"/>
      <c r="K30" s="178"/>
    </row>
    <row r="31" spans="1:14" ht="19.5" customHeight="1">
      <c r="A31" s="374"/>
      <c r="B31" s="693" t="s">
        <v>37</v>
      </c>
      <c r="C31" s="693"/>
      <c r="D31" s="314">
        <f>+ESF!E35</f>
        <v>0</v>
      </c>
      <c r="E31" s="314">
        <v>0</v>
      </c>
      <c r="F31" s="314">
        <v>0</v>
      </c>
      <c r="G31" s="403">
        <f t="shared" si="5"/>
        <v>0</v>
      </c>
      <c r="H31" s="347">
        <f t="shared" si="6"/>
        <v>0</v>
      </c>
      <c r="I31" s="401"/>
      <c r="K31" s="178" t="str">
        <f>IF(G31=ESF!D35," ","error")</f>
        <v xml:space="preserve"> </v>
      </c>
    </row>
    <row r="32" spans="1:14" ht="19.5" customHeight="1">
      <c r="A32" s="374"/>
      <c r="B32" s="693" t="s">
        <v>39</v>
      </c>
      <c r="C32" s="693"/>
      <c r="D32" s="314">
        <f>+ESF!E36</f>
        <v>0</v>
      </c>
      <c r="E32" s="314">
        <v>0</v>
      </c>
      <c r="F32" s="314"/>
      <c r="G32" s="403">
        <f t="shared" si="5"/>
        <v>0</v>
      </c>
      <c r="H32" s="347">
        <f t="shared" si="6"/>
        <v>0</v>
      </c>
      <c r="I32" s="401"/>
      <c r="K32" s="178" t="str">
        <f>IF(G32=ESF!D36," ","error")</f>
        <v xml:space="preserve"> </v>
      </c>
    </row>
    <row r="33" spans="1:17" ht="19.5" customHeight="1">
      <c r="A33" s="374"/>
      <c r="B33" s="693" t="s">
        <v>41</v>
      </c>
      <c r="C33" s="693"/>
      <c r="D33" s="314">
        <f>+ESF!E37</f>
        <v>0</v>
      </c>
      <c r="E33" s="314">
        <v>0</v>
      </c>
      <c r="F33" s="314">
        <v>0</v>
      </c>
      <c r="G33" s="403">
        <f t="shared" si="5"/>
        <v>0</v>
      </c>
      <c r="H33" s="347">
        <f t="shared" si="6"/>
        <v>0</v>
      </c>
      <c r="I33" s="401"/>
      <c r="K33" s="178" t="str">
        <f>IF(G33=ESF!D37," ","error")</f>
        <v xml:space="preserve"> </v>
      </c>
    </row>
    <row r="34" spans="1:17" ht="19.5" customHeight="1">
      <c r="A34" s="374"/>
      <c r="B34" s="693" t="s">
        <v>42</v>
      </c>
      <c r="C34" s="693"/>
      <c r="D34" s="314">
        <f>+ESF!E38</f>
        <v>0</v>
      </c>
      <c r="E34" s="314">
        <v>0</v>
      </c>
      <c r="F34" s="314">
        <v>0</v>
      </c>
      <c r="G34" s="403">
        <f t="shared" si="5"/>
        <v>0</v>
      </c>
      <c r="H34" s="347">
        <f t="shared" si="6"/>
        <v>0</v>
      </c>
      <c r="I34" s="401"/>
      <c r="K34" s="178" t="str">
        <f>IF(G34=ESF!D38," ","error")</f>
        <v xml:space="preserve"> </v>
      </c>
    </row>
    <row r="35" spans="1:17" ht="19.5" customHeight="1">
      <c r="A35" s="374"/>
      <c r="B35" s="693" t="s">
        <v>44</v>
      </c>
      <c r="C35" s="693"/>
      <c r="D35" s="314">
        <f>+ESF!E39</f>
        <v>0</v>
      </c>
      <c r="E35" s="314">
        <v>0</v>
      </c>
      <c r="F35" s="314">
        <v>0</v>
      </c>
      <c r="G35" s="403">
        <f t="shared" si="5"/>
        <v>0</v>
      </c>
      <c r="H35" s="347">
        <f t="shared" si="6"/>
        <v>0</v>
      </c>
      <c r="I35" s="401"/>
      <c r="K35" s="178" t="str">
        <f>IF(G35=ESF!D39," ","error")</f>
        <v xml:space="preserve"> </v>
      </c>
    </row>
    <row r="36" spans="1:17" ht="20.25">
      <c r="A36" s="374"/>
      <c r="B36" s="405"/>
      <c r="C36" s="405"/>
      <c r="D36" s="406"/>
      <c r="E36" s="324"/>
      <c r="F36" s="324"/>
      <c r="G36" s="324"/>
      <c r="H36" s="324"/>
      <c r="I36" s="401"/>
      <c r="K36" s="178"/>
    </row>
    <row r="37" spans="1:17" ht="6" customHeight="1">
      <c r="A37" s="694"/>
      <c r="B37" s="695"/>
      <c r="C37" s="695"/>
      <c r="D37" s="695"/>
      <c r="E37" s="695"/>
      <c r="F37" s="695"/>
      <c r="G37" s="695"/>
      <c r="H37" s="695"/>
      <c r="I37" s="696"/>
    </row>
    <row r="38" spans="1:17" ht="6" customHeight="1">
      <c r="A38" s="179"/>
      <c r="B38" s="180"/>
      <c r="C38" s="181"/>
      <c r="E38" s="179"/>
      <c r="F38" s="179"/>
      <c r="G38" s="179"/>
      <c r="H38" s="179"/>
      <c r="I38" s="179"/>
    </row>
    <row r="39" spans="1:17" ht="15" customHeight="1">
      <c r="A39" s="128"/>
      <c r="B39" s="697" t="s">
        <v>78</v>
      </c>
      <c r="C39" s="697"/>
      <c r="D39" s="697"/>
      <c r="E39" s="697"/>
      <c r="F39" s="697"/>
      <c r="G39" s="697"/>
      <c r="H39" s="697"/>
      <c r="I39" s="141"/>
      <c r="J39" s="141"/>
      <c r="K39" s="128"/>
      <c r="L39" s="128"/>
      <c r="M39" s="128"/>
      <c r="N39" s="128"/>
      <c r="O39" s="128"/>
      <c r="P39" s="128"/>
      <c r="Q39" s="128"/>
    </row>
    <row r="40" spans="1:17" ht="9.75" customHeight="1">
      <c r="A40" s="128"/>
      <c r="B40" s="141"/>
      <c r="C40" s="151"/>
      <c r="D40" s="152"/>
      <c r="E40" s="152"/>
      <c r="F40" s="128"/>
      <c r="G40" s="153"/>
      <c r="H40" s="151"/>
      <c r="I40" s="152"/>
      <c r="J40" s="152"/>
      <c r="K40" s="128"/>
      <c r="L40" s="128"/>
      <c r="M40" s="128"/>
      <c r="N40" s="128"/>
      <c r="O40" s="128"/>
      <c r="P40" s="128"/>
      <c r="Q40" s="128"/>
    </row>
    <row r="41" spans="1:17" ht="50.1" customHeight="1">
      <c r="A41" s="128"/>
      <c r="B41" s="698"/>
      <c r="C41" s="698"/>
      <c r="D41" s="152"/>
      <c r="E41" s="699"/>
      <c r="F41" s="699"/>
      <c r="G41" s="699"/>
      <c r="H41" s="699"/>
      <c r="I41" s="152"/>
      <c r="J41" s="152"/>
      <c r="K41" s="128"/>
      <c r="L41" s="128"/>
      <c r="M41" s="128"/>
      <c r="N41" s="128"/>
      <c r="O41" s="128"/>
      <c r="P41" s="128"/>
      <c r="Q41" s="128"/>
    </row>
    <row r="42" spans="1:17" ht="14.1" customHeight="1">
      <c r="A42" s="128"/>
      <c r="B42" s="665" t="str">
        <f>+EA!C60</f>
        <v>DIRECTORA GENERAL</v>
      </c>
      <c r="C42" s="665"/>
      <c r="D42" s="163"/>
      <c r="E42" s="665" t="str">
        <f>+EA!G60</f>
        <v>COORDINACION ADMINISTRATIVA Y CUENTA PUBLICA</v>
      </c>
      <c r="F42" s="665"/>
      <c r="G42" s="665"/>
      <c r="H42" s="665"/>
      <c r="I42" s="142"/>
      <c r="J42" s="128"/>
      <c r="P42" s="128"/>
      <c r="Q42" s="128"/>
    </row>
    <row r="43" spans="1:17" ht="14.1" customHeight="1">
      <c r="A43" s="128"/>
      <c r="B43" s="664" t="str">
        <f>+EA!C61</f>
        <v>C. JULIANA OROZCO DAGNINO</v>
      </c>
      <c r="C43" s="664"/>
      <c r="D43" s="144"/>
      <c r="E43" s="664" t="str">
        <f>+EA!G61</f>
        <v>IVONNE SARAHI FLORES DUARTE</v>
      </c>
      <c r="F43" s="664"/>
      <c r="G43" s="664"/>
      <c r="H43" s="664"/>
      <c r="I43" s="142"/>
      <c r="J43" s="128"/>
      <c r="P43" s="128"/>
      <c r="Q43" s="128"/>
    </row>
    <row r="44" spans="1:17">
      <c r="B44" s="128"/>
      <c r="C44" s="128"/>
      <c r="D44" s="167"/>
      <c r="E44" s="128"/>
      <c r="F44" s="128"/>
      <c r="G44" s="128"/>
    </row>
    <row r="45" spans="1:17">
      <c r="B45" s="128"/>
      <c r="C45" s="128"/>
      <c r="D45" s="167"/>
      <c r="E45" s="128"/>
      <c r="F45" s="128"/>
      <c r="G45" s="128"/>
    </row>
  </sheetData>
  <sheetProtection formatCells="0" selectLockedCells="1"/>
  <mergeCells count="39">
    <mergeCell ref="C1:E1"/>
    <mergeCell ref="F1:H1"/>
    <mergeCell ref="C3:G3"/>
    <mergeCell ref="C4:G4"/>
    <mergeCell ref="C5:G5"/>
    <mergeCell ref="B19:C19"/>
    <mergeCell ref="C6:G6"/>
    <mergeCell ref="C7:G7"/>
    <mergeCell ref="A8:I8"/>
    <mergeCell ref="A9:I9"/>
    <mergeCell ref="B10:C11"/>
    <mergeCell ref="A12:I12"/>
    <mergeCell ref="A13:I13"/>
    <mergeCell ref="B14:C14"/>
    <mergeCell ref="B16:C16"/>
    <mergeCell ref="B17:C17"/>
    <mergeCell ref="B18:C18"/>
    <mergeCell ref="B33:C33"/>
    <mergeCell ref="B20:C20"/>
    <mergeCell ref="B21:C21"/>
    <mergeCell ref="B22:C22"/>
    <mergeCell ref="B23:C23"/>
    <mergeCell ref="B25:C25"/>
    <mergeCell ref="B27:C27"/>
    <mergeCell ref="B28:C28"/>
    <mergeCell ref="B29:C29"/>
    <mergeCell ref="B30:C30"/>
    <mergeCell ref="B31:C31"/>
    <mergeCell ref="B32:C32"/>
    <mergeCell ref="B42:C42"/>
    <mergeCell ref="E42:H42"/>
    <mergeCell ref="B43:C43"/>
    <mergeCell ref="E43:H43"/>
    <mergeCell ref="B34:C34"/>
    <mergeCell ref="B35:C35"/>
    <mergeCell ref="A37:I37"/>
    <mergeCell ref="B39:H39"/>
    <mergeCell ref="B41:C41"/>
    <mergeCell ref="E41:H41"/>
  </mergeCells>
  <printOptions verticalCentered="1"/>
  <pageMargins left="1.299212598425197" right="0" top="0.98425196850393704" bottom="0.59055118110236227" header="0" footer="0"/>
  <pageSetup scale="73"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Q53"/>
  <sheetViews>
    <sheetView zoomScaleNormal="100" workbookViewId="0">
      <selection activeCell="E51" sqref="E51"/>
    </sheetView>
  </sheetViews>
  <sheetFormatPr baseColWidth="10" defaultColWidth="11.42578125" defaultRowHeight="12"/>
  <cols>
    <col min="1" max="1" width="4.85546875" style="183" customWidth="1"/>
    <col min="2" max="2" width="14.5703125" style="183" customWidth="1"/>
    <col min="3" max="3" width="18.85546875" style="183" customWidth="1"/>
    <col min="4" max="4" width="21.85546875" style="183" customWidth="1"/>
    <col min="5" max="5" width="3.42578125" style="183" customWidth="1"/>
    <col min="6" max="6" width="22.28515625" style="183" customWidth="1"/>
    <col min="7" max="7" width="29.7109375" style="183" customWidth="1"/>
    <col min="8" max="8" width="20.7109375" style="183" customWidth="1"/>
    <col min="9" max="9" width="20.85546875" style="183" customWidth="1"/>
    <col min="10" max="10" width="3.7109375" style="183" customWidth="1"/>
    <col min="11" max="16384" width="11.42578125" style="104"/>
  </cols>
  <sheetData>
    <row r="1" spans="1:17" s="92" customFormat="1" ht="6" customHeight="1">
      <c r="A1" s="103"/>
      <c r="B1" s="409"/>
      <c r="C1" s="356"/>
      <c r="D1" s="410"/>
      <c r="E1" s="410"/>
      <c r="F1" s="410"/>
      <c r="G1" s="410"/>
      <c r="H1" s="410"/>
      <c r="I1" s="410"/>
      <c r="J1" s="410"/>
      <c r="K1" s="183"/>
      <c r="P1" s="104"/>
      <c r="Q1" s="104"/>
    </row>
    <row r="2" spans="1:17" ht="6" customHeight="1">
      <c r="A2" s="104"/>
      <c r="B2" s="411"/>
      <c r="C2" s="412"/>
      <c r="D2" s="412"/>
      <c r="E2" s="412"/>
      <c r="F2" s="412"/>
      <c r="G2" s="412"/>
      <c r="H2" s="412"/>
      <c r="I2" s="412"/>
      <c r="J2" s="412"/>
    </row>
    <row r="3" spans="1:17" ht="6" customHeight="1">
      <c r="B3" s="413"/>
      <c r="C3" s="413"/>
      <c r="D3" s="413"/>
      <c r="E3" s="413"/>
      <c r="F3" s="413"/>
      <c r="G3" s="413"/>
      <c r="H3" s="413"/>
      <c r="I3" s="413"/>
      <c r="J3" s="413"/>
    </row>
    <row r="4" spans="1:17" ht="14.1" customHeight="1">
      <c r="B4" s="414"/>
      <c r="C4" s="720" t="s">
        <v>496</v>
      </c>
      <c r="D4" s="720"/>
      <c r="E4" s="720"/>
      <c r="F4" s="720"/>
      <c r="G4" s="720"/>
      <c r="H4" s="720"/>
      <c r="I4" s="414"/>
      <c r="J4" s="414"/>
    </row>
    <row r="5" spans="1:17" ht="14.1" customHeight="1">
      <c r="B5" s="414"/>
      <c r="C5" s="720" t="s">
        <v>154</v>
      </c>
      <c r="D5" s="720"/>
      <c r="E5" s="720"/>
      <c r="F5" s="720"/>
      <c r="G5" s="720"/>
      <c r="H5" s="720"/>
      <c r="I5" s="414"/>
      <c r="J5" s="414"/>
    </row>
    <row r="6" spans="1:17" ht="14.1" customHeight="1">
      <c r="B6" s="414"/>
      <c r="C6" s="720" t="s">
        <v>493</v>
      </c>
      <c r="D6" s="720"/>
      <c r="E6" s="720"/>
      <c r="F6" s="720"/>
      <c r="G6" s="720"/>
      <c r="H6" s="720"/>
      <c r="I6" s="414"/>
      <c r="J6" s="414"/>
    </row>
    <row r="7" spans="1:17" ht="14.1" customHeight="1">
      <c r="B7" s="414"/>
      <c r="C7" s="720" t="s">
        <v>1</v>
      </c>
      <c r="D7" s="720"/>
      <c r="E7" s="720"/>
      <c r="F7" s="720"/>
      <c r="G7" s="720"/>
      <c r="H7" s="720"/>
      <c r="I7" s="414"/>
      <c r="J7" s="414"/>
    </row>
    <row r="8" spans="1:17" ht="6" customHeight="1">
      <c r="A8" s="184"/>
      <c r="B8" s="721"/>
      <c r="C8" s="721"/>
      <c r="D8" s="722"/>
      <c r="E8" s="722"/>
      <c r="F8" s="722"/>
      <c r="G8" s="722"/>
      <c r="H8" s="722"/>
      <c r="I8" s="722"/>
      <c r="J8" s="415"/>
    </row>
    <row r="9" spans="1:17" ht="20.100000000000001" customHeight="1">
      <c r="A9" s="184"/>
      <c r="B9" s="416"/>
      <c r="C9" s="658" t="str">
        <f>+EA!C5</f>
        <v>INSTITUTO MUNICIPAL DE CAPACITACION Y CERTIFICACION POR COMPETENCIAS DE PLAYAS DE ROSARITO B.C.</v>
      </c>
      <c r="D9" s="658"/>
      <c r="E9" s="658"/>
      <c r="F9" s="658"/>
      <c r="G9" s="658"/>
      <c r="H9" s="658"/>
      <c r="I9" s="658"/>
      <c r="J9" s="415"/>
    </row>
    <row r="10" spans="1:17" ht="5.0999999999999996" customHeight="1">
      <c r="A10" s="185"/>
      <c r="B10" s="723"/>
      <c r="C10" s="723"/>
      <c r="D10" s="723"/>
      <c r="E10" s="723"/>
      <c r="F10" s="723"/>
      <c r="G10" s="723"/>
      <c r="H10" s="723"/>
      <c r="I10" s="723"/>
      <c r="J10" s="723"/>
    </row>
    <row r="11" spans="1:17" ht="3" customHeight="1">
      <c r="A11" s="185"/>
      <c r="B11" s="723"/>
      <c r="C11" s="723"/>
      <c r="D11" s="723"/>
      <c r="E11" s="723"/>
      <c r="F11" s="723"/>
      <c r="G11" s="723"/>
      <c r="H11" s="723"/>
      <c r="I11" s="723"/>
      <c r="J11" s="723"/>
    </row>
    <row r="12" spans="1:17" ht="30" customHeight="1">
      <c r="A12" s="624"/>
      <c r="B12" s="724" t="s">
        <v>155</v>
      </c>
      <c r="C12" s="724"/>
      <c r="D12" s="724"/>
      <c r="E12" s="625"/>
      <c r="F12" s="626" t="s">
        <v>156</v>
      </c>
      <c r="G12" s="626" t="s">
        <v>157</v>
      </c>
      <c r="H12" s="625" t="s">
        <v>158</v>
      </c>
      <c r="I12" s="625" t="s">
        <v>159</v>
      </c>
      <c r="J12" s="627"/>
    </row>
    <row r="13" spans="1:17" ht="3" customHeight="1">
      <c r="A13" s="186"/>
      <c r="B13" s="723"/>
      <c r="C13" s="723"/>
      <c r="D13" s="723"/>
      <c r="E13" s="723"/>
      <c r="F13" s="723"/>
      <c r="G13" s="723"/>
      <c r="H13" s="723"/>
      <c r="I13" s="723"/>
      <c r="J13" s="725"/>
    </row>
    <row r="14" spans="1:17" ht="9.9499999999999993" customHeight="1">
      <c r="A14" s="187"/>
      <c r="B14" s="718"/>
      <c r="C14" s="718"/>
      <c r="D14" s="718"/>
      <c r="E14" s="718"/>
      <c r="F14" s="718"/>
      <c r="G14" s="718"/>
      <c r="H14" s="718"/>
      <c r="I14" s="718"/>
      <c r="J14" s="719"/>
    </row>
    <row r="15" spans="1:17" ht="15.75">
      <c r="A15" s="187"/>
      <c r="B15" s="714" t="s">
        <v>160</v>
      </c>
      <c r="C15" s="714"/>
      <c r="D15" s="714"/>
      <c r="E15" s="417"/>
      <c r="F15" s="417"/>
      <c r="G15" s="417"/>
      <c r="H15" s="417"/>
      <c r="I15" s="417"/>
      <c r="J15" s="418"/>
    </row>
    <row r="16" spans="1:17" ht="15.75">
      <c r="A16" s="188"/>
      <c r="B16" s="715" t="s">
        <v>161</v>
      </c>
      <c r="C16" s="715"/>
      <c r="D16" s="715"/>
      <c r="E16" s="419"/>
      <c r="F16" s="419"/>
      <c r="G16" s="419"/>
      <c r="H16" s="419"/>
      <c r="I16" s="419"/>
      <c r="J16" s="420"/>
    </row>
    <row r="17" spans="1:10" ht="15.75">
      <c r="A17" s="188"/>
      <c r="B17" s="714" t="s">
        <v>162</v>
      </c>
      <c r="C17" s="714"/>
      <c r="D17" s="714"/>
      <c r="E17" s="419"/>
      <c r="F17" s="421"/>
      <c r="G17" s="421"/>
      <c r="H17" s="378">
        <f>SUM(H18:H20)</f>
        <v>0</v>
      </c>
      <c r="I17" s="378">
        <f>SUM(I18:I20)</f>
        <v>0</v>
      </c>
      <c r="J17" s="422"/>
    </row>
    <row r="18" spans="1:10" ht="15.75">
      <c r="A18" s="190"/>
      <c r="B18" s="423"/>
      <c r="C18" s="716" t="s">
        <v>163</v>
      </c>
      <c r="D18" s="716"/>
      <c r="E18" s="419"/>
      <c r="F18" s="424"/>
      <c r="G18" s="424"/>
      <c r="H18" s="425">
        <v>0</v>
      </c>
      <c r="I18" s="425">
        <v>0</v>
      </c>
      <c r="J18" s="426"/>
    </row>
    <row r="19" spans="1:10" ht="15.75">
      <c r="A19" s="190"/>
      <c r="B19" s="423"/>
      <c r="C19" s="716" t="s">
        <v>164</v>
      </c>
      <c r="D19" s="716"/>
      <c r="E19" s="419"/>
      <c r="F19" s="424"/>
      <c r="G19" s="424"/>
      <c r="H19" s="425">
        <v>0</v>
      </c>
      <c r="I19" s="425">
        <v>0</v>
      </c>
      <c r="J19" s="426"/>
    </row>
    <row r="20" spans="1:10" ht="15.75">
      <c r="A20" s="190"/>
      <c r="B20" s="423"/>
      <c r="C20" s="716" t="s">
        <v>165</v>
      </c>
      <c r="D20" s="716"/>
      <c r="E20" s="419"/>
      <c r="F20" s="424"/>
      <c r="G20" s="424"/>
      <c r="H20" s="425">
        <v>0</v>
      </c>
      <c r="I20" s="425">
        <v>0</v>
      </c>
      <c r="J20" s="426"/>
    </row>
    <row r="21" spans="1:10" ht="9.9499999999999993" customHeight="1">
      <c r="A21" s="190"/>
      <c r="B21" s="423"/>
      <c r="C21" s="423"/>
      <c r="D21" s="427"/>
      <c r="E21" s="419"/>
      <c r="F21" s="428"/>
      <c r="G21" s="428"/>
      <c r="H21" s="429"/>
      <c r="I21" s="429"/>
      <c r="J21" s="426"/>
    </row>
    <row r="22" spans="1:10" ht="15.75">
      <c r="A22" s="188"/>
      <c r="B22" s="714" t="s">
        <v>166</v>
      </c>
      <c r="C22" s="714"/>
      <c r="D22" s="714"/>
      <c r="E22" s="419"/>
      <c r="F22" s="421"/>
      <c r="G22" s="421"/>
      <c r="H22" s="378">
        <f>SUM(H23:H26)</f>
        <v>0</v>
      </c>
      <c r="I22" s="378">
        <f>SUM(I23:I26)</f>
        <v>0</v>
      </c>
      <c r="J22" s="422"/>
    </row>
    <row r="23" spans="1:10" ht="15.75">
      <c r="A23" s="190"/>
      <c r="B23" s="423"/>
      <c r="C23" s="716" t="s">
        <v>167</v>
      </c>
      <c r="D23" s="716"/>
      <c r="E23" s="419"/>
      <c r="F23" s="424"/>
      <c r="G23" s="424"/>
      <c r="H23" s="425">
        <v>0</v>
      </c>
      <c r="I23" s="425">
        <v>0</v>
      </c>
      <c r="J23" s="426"/>
    </row>
    <row r="24" spans="1:10" ht="15.75">
      <c r="A24" s="190"/>
      <c r="B24" s="423"/>
      <c r="C24" s="716" t="s">
        <v>168</v>
      </c>
      <c r="D24" s="716"/>
      <c r="E24" s="419"/>
      <c r="F24" s="424"/>
      <c r="G24" s="424"/>
      <c r="H24" s="425">
        <v>0</v>
      </c>
      <c r="I24" s="425">
        <v>0</v>
      </c>
      <c r="J24" s="426"/>
    </row>
    <row r="25" spans="1:10" ht="15.75">
      <c r="A25" s="190"/>
      <c r="B25" s="423"/>
      <c r="C25" s="716" t="s">
        <v>164</v>
      </c>
      <c r="D25" s="716"/>
      <c r="E25" s="419"/>
      <c r="F25" s="424"/>
      <c r="G25" s="424"/>
      <c r="H25" s="425">
        <v>0</v>
      </c>
      <c r="I25" s="425">
        <v>0</v>
      </c>
      <c r="J25" s="426"/>
    </row>
    <row r="26" spans="1:10" ht="15.75">
      <c r="A26" s="190"/>
      <c r="B26" s="411"/>
      <c r="C26" s="716" t="s">
        <v>165</v>
      </c>
      <c r="D26" s="716"/>
      <c r="E26" s="419"/>
      <c r="F26" s="424"/>
      <c r="G26" s="424"/>
      <c r="H26" s="430">
        <v>0</v>
      </c>
      <c r="I26" s="430">
        <v>0</v>
      </c>
      <c r="J26" s="426"/>
    </row>
    <row r="27" spans="1:10" ht="9.9499999999999993" customHeight="1">
      <c r="A27" s="190"/>
      <c r="B27" s="423"/>
      <c r="C27" s="423"/>
      <c r="D27" s="427"/>
      <c r="E27" s="419"/>
      <c r="F27" s="431"/>
      <c r="G27" s="431"/>
      <c r="H27" s="432"/>
      <c r="I27" s="432"/>
      <c r="J27" s="426"/>
    </row>
    <row r="28" spans="1:10" ht="15">
      <c r="A28" s="193"/>
      <c r="B28" s="717" t="s">
        <v>169</v>
      </c>
      <c r="C28" s="717"/>
      <c r="D28" s="717"/>
      <c r="E28" s="433"/>
      <c r="F28" s="434"/>
      <c r="G28" s="434"/>
      <c r="H28" s="435">
        <f>H17+H22</f>
        <v>0</v>
      </c>
      <c r="I28" s="435">
        <f>I17+I22</f>
        <v>0</v>
      </c>
      <c r="J28" s="436"/>
    </row>
    <row r="29" spans="1:10" ht="15.75">
      <c r="A29" s="188"/>
      <c r="B29" s="423"/>
      <c r="C29" s="423"/>
      <c r="D29" s="437"/>
      <c r="E29" s="419"/>
      <c r="F29" s="431"/>
      <c r="G29" s="431"/>
      <c r="H29" s="432"/>
      <c r="I29" s="432"/>
      <c r="J29" s="422"/>
    </row>
    <row r="30" spans="1:10" ht="15.75">
      <c r="A30" s="188"/>
      <c r="B30" s="715" t="s">
        <v>170</v>
      </c>
      <c r="C30" s="715"/>
      <c r="D30" s="715"/>
      <c r="E30" s="419"/>
      <c r="F30" s="431"/>
      <c r="G30" s="431"/>
      <c r="H30" s="432"/>
      <c r="I30" s="432"/>
      <c r="J30" s="422"/>
    </row>
    <row r="31" spans="1:10" ht="15.75">
      <c r="A31" s="188"/>
      <c r="B31" s="714" t="s">
        <v>162</v>
      </c>
      <c r="C31" s="714"/>
      <c r="D31" s="714"/>
      <c r="E31" s="419"/>
      <c r="F31" s="421"/>
      <c r="G31" s="421"/>
      <c r="H31" s="378">
        <f>SUM(H32:H34)</f>
        <v>0</v>
      </c>
      <c r="I31" s="378">
        <f>SUM(I32:I34)</f>
        <v>0</v>
      </c>
      <c r="J31" s="422"/>
    </row>
    <row r="32" spans="1:10" ht="15.75">
      <c r="A32" s="190"/>
      <c r="B32" s="423"/>
      <c r="C32" s="716" t="s">
        <v>163</v>
      </c>
      <c r="D32" s="716"/>
      <c r="E32" s="419"/>
      <c r="F32" s="424"/>
      <c r="G32" s="424"/>
      <c r="H32" s="425">
        <v>0</v>
      </c>
      <c r="I32" s="425">
        <v>0</v>
      </c>
      <c r="J32" s="426"/>
    </row>
    <row r="33" spans="1:10" ht="15">
      <c r="A33" s="190"/>
      <c r="B33" s="411"/>
      <c r="C33" s="716" t="s">
        <v>164</v>
      </c>
      <c r="D33" s="716"/>
      <c r="E33" s="411"/>
      <c r="F33" s="438"/>
      <c r="G33" s="438"/>
      <c r="H33" s="425">
        <v>0</v>
      </c>
      <c r="I33" s="425">
        <v>0</v>
      </c>
      <c r="J33" s="426"/>
    </row>
    <row r="34" spans="1:10" ht="15">
      <c r="A34" s="190"/>
      <c r="B34" s="411"/>
      <c r="C34" s="716" t="s">
        <v>165</v>
      </c>
      <c r="D34" s="716"/>
      <c r="E34" s="411"/>
      <c r="F34" s="438"/>
      <c r="G34" s="438"/>
      <c r="H34" s="425">
        <v>0</v>
      </c>
      <c r="I34" s="425">
        <v>0</v>
      </c>
      <c r="J34" s="426"/>
    </row>
    <row r="35" spans="1:10" ht="9.9499999999999993" customHeight="1">
      <c r="A35" s="190"/>
      <c r="B35" s="423"/>
      <c r="C35" s="423"/>
      <c r="D35" s="427"/>
      <c r="E35" s="419"/>
      <c r="F35" s="431"/>
      <c r="G35" s="431"/>
      <c r="H35" s="432"/>
      <c r="I35" s="432"/>
      <c r="J35" s="426"/>
    </row>
    <row r="36" spans="1:10" ht="15.75">
      <c r="A36" s="188"/>
      <c r="B36" s="714" t="s">
        <v>166</v>
      </c>
      <c r="C36" s="714"/>
      <c r="D36" s="714"/>
      <c r="E36" s="419"/>
      <c r="F36" s="421"/>
      <c r="G36" s="421"/>
      <c r="H36" s="378">
        <f>SUM(H37:H40)</f>
        <v>0</v>
      </c>
      <c r="I36" s="378">
        <f>SUM(I37:I40)</f>
        <v>0</v>
      </c>
      <c r="J36" s="422"/>
    </row>
    <row r="37" spans="1:10" ht="15.75">
      <c r="A37" s="190"/>
      <c r="B37" s="423"/>
      <c r="C37" s="716" t="s">
        <v>167</v>
      </c>
      <c r="D37" s="716"/>
      <c r="E37" s="419"/>
      <c r="F37" s="424"/>
      <c r="G37" s="424"/>
      <c r="H37" s="425">
        <v>0</v>
      </c>
      <c r="I37" s="425">
        <v>0</v>
      </c>
      <c r="J37" s="426"/>
    </row>
    <row r="38" spans="1:10" ht="15.75">
      <c r="A38" s="190"/>
      <c r="B38" s="423"/>
      <c r="C38" s="716" t="s">
        <v>168</v>
      </c>
      <c r="D38" s="716"/>
      <c r="E38" s="419"/>
      <c r="F38" s="424"/>
      <c r="G38" s="424"/>
      <c r="H38" s="425">
        <v>0</v>
      </c>
      <c r="I38" s="425">
        <v>0</v>
      </c>
      <c r="J38" s="426"/>
    </row>
    <row r="39" spans="1:10" ht="15.75">
      <c r="A39" s="190"/>
      <c r="B39" s="423"/>
      <c r="C39" s="716" t="s">
        <v>164</v>
      </c>
      <c r="D39" s="716"/>
      <c r="E39" s="419"/>
      <c r="F39" s="424"/>
      <c r="G39" s="424"/>
      <c r="H39" s="425">
        <v>0</v>
      </c>
      <c r="I39" s="425">
        <v>0</v>
      </c>
      <c r="J39" s="426"/>
    </row>
    <row r="40" spans="1:10" ht="15.75">
      <c r="A40" s="190"/>
      <c r="B40" s="419"/>
      <c r="C40" s="716" t="s">
        <v>165</v>
      </c>
      <c r="D40" s="716"/>
      <c r="E40" s="419"/>
      <c r="F40" s="424"/>
      <c r="G40" s="424"/>
      <c r="H40" s="425">
        <v>0</v>
      </c>
      <c r="I40" s="425">
        <v>0</v>
      </c>
      <c r="J40" s="426"/>
    </row>
    <row r="41" spans="1:10" ht="9.9499999999999993" customHeight="1">
      <c r="A41" s="190"/>
      <c r="B41" s="419"/>
      <c r="C41" s="419"/>
      <c r="D41" s="427"/>
      <c r="E41" s="419"/>
      <c r="F41" s="431"/>
      <c r="G41" s="431"/>
      <c r="H41" s="432"/>
      <c r="I41" s="432"/>
      <c r="J41" s="426"/>
    </row>
    <row r="42" spans="1:10" ht="15">
      <c r="A42" s="193"/>
      <c r="B42" s="717" t="s">
        <v>171</v>
      </c>
      <c r="C42" s="717"/>
      <c r="D42" s="717"/>
      <c r="E42" s="433"/>
      <c r="F42" s="439"/>
      <c r="G42" s="439"/>
      <c r="H42" s="435">
        <f>+H31+H36</f>
        <v>0</v>
      </c>
      <c r="I42" s="435">
        <f>+I31+I36</f>
        <v>0</v>
      </c>
      <c r="J42" s="436"/>
    </row>
    <row r="43" spans="1:10" ht="15.75">
      <c r="A43" s="190"/>
      <c r="B43" s="423"/>
      <c r="C43" s="423"/>
      <c r="D43" s="427"/>
      <c r="E43" s="419"/>
      <c r="F43" s="431"/>
      <c r="G43" s="431"/>
      <c r="H43" s="432"/>
      <c r="I43" s="432"/>
      <c r="J43" s="426"/>
    </row>
    <row r="44" spans="1:10" ht="15.75">
      <c r="A44" s="190"/>
      <c r="B44" s="714" t="s">
        <v>172</v>
      </c>
      <c r="C44" s="714"/>
      <c r="D44" s="714"/>
      <c r="E44" s="419"/>
      <c r="F44" s="424"/>
      <c r="G44" s="424"/>
      <c r="H44" s="440">
        <f>+ESF!J27</f>
        <v>0</v>
      </c>
      <c r="I44" s="440">
        <f>+ESF!I27</f>
        <v>51280</v>
      </c>
      <c r="J44" s="426"/>
    </row>
    <row r="45" spans="1:10" ht="15.75">
      <c r="A45" s="190"/>
      <c r="B45" s="423"/>
      <c r="C45" s="423"/>
      <c r="D45" s="427"/>
      <c r="E45" s="419"/>
      <c r="F45" s="431"/>
      <c r="G45" s="431"/>
      <c r="H45" s="432"/>
      <c r="I45" s="432"/>
      <c r="J45" s="426"/>
    </row>
    <row r="46" spans="1:10" ht="15">
      <c r="A46" s="194"/>
      <c r="B46" s="711" t="s">
        <v>173</v>
      </c>
      <c r="C46" s="711"/>
      <c r="D46" s="711"/>
      <c r="E46" s="441"/>
      <c r="F46" s="442"/>
      <c r="G46" s="442"/>
      <c r="H46" s="443">
        <f>H28+H42+H44</f>
        <v>0</v>
      </c>
      <c r="I46" s="443">
        <f>I28+I42+I44</f>
        <v>51280</v>
      </c>
      <c r="J46" s="444"/>
    </row>
    <row r="47" spans="1:10" ht="6" customHeight="1">
      <c r="B47" s="712"/>
      <c r="C47" s="712"/>
      <c r="D47" s="712"/>
      <c r="E47" s="712"/>
      <c r="F47" s="712"/>
      <c r="G47" s="712"/>
      <c r="H47" s="712"/>
      <c r="I47" s="712"/>
      <c r="J47" s="712"/>
    </row>
    <row r="48" spans="1:10" ht="6" customHeight="1">
      <c r="B48" s="195"/>
      <c r="C48" s="195"/>
      <c r="D48" s="196"/>
      <c r="E48" s="197"/>
      <c r="F48" s="196"/>
      <c r="G48" s="197"/>
      <c r="H48" s="197"/>
      <c r="I48" s="197"/>
    </row>
    <row r="49" spans="1:10" s="92" customFormat="1" ht="15" customHeight="1">
      <c r="A49" s="104"/>
      <c r="B49" s="713" t="s">
        <v>78</v>
      </c>
      <c r="C49" s="713"/>
      <c r="D49" s="713"/>
      <c r="E49" s="713"/>
      <c r="F49" s="713"/>
      <c r="G49" s="713"/>
      <c r="H49" s="713"/>
      <c r="I49" s="713"/>
      <c r="J49" s="713"/>
    </row>
    <row r="50" spans="1:10" s="92" customFormat="1" ht="28.5" customHeight="1">
      <c r="A50" s="104"/>
      <c r="B50" s="191"/>
      <c r="C50" s="198"/>
      <c r="D50" s="199"/>
      <c r="E50" s="199"/>
      <c r="F50" s="104"/>
      <c r="G50" s="200"/>
      <c r="H50" s="201" t="str">
        <f>IF(H46=ESF!J40," ","ERROR")</f>
        <v xml:space="preserve"> </v>
      </c>
      <c r="I50" s="201"/>
      <c r="J50" s="199"/>
    </row>
    <row r="51" spans="1:10" s="92" customFormat="1" ht="25.5" customHeight="1">
      <c r="A51" s="104"/>
      <c r="B51" s="191"/>
      <c r="C51" s="667"/>
      <c r="D51" s="667"/>
      <c r="E51" s="199"/>
      <c r="F51" s="104"/>
      <c r="G51" s="666"/>
      <c r="H51" s="666"/>
      <c r="I51" s="199"/>
      <c r="J51" s="199"/>
    </row>
    <row r="52" spans="1:10" s="92" customFormat="1" ht="14.1" customHeight="1">
      <c r="A52" s="104"/>
      <c r="B52" s="192"/>
      <c r="C52" s="665" t="str">
        <f>+EA!C60</f>
        <v>DIRECTORA GENERAL</v>
      </c>
      <c r="D52" s="665"/>
      <c r="E52" s="199"/>
      <c r="F52" s="199"/>
      <c r="G52" s="665" t="str">
        <f>+EA!G60</f>
        <v>COORDINACION ADMINISTRATIVA Y CUENTA PUBLICA</v>
      </c>
      <c r="H52" s="665"/>
      <c r="I52" s="189"/>
      <c r="J52" s="199"/>
    </row>
    <row r="53" spans="1:10" s="92" customFormat="1" ht="14.1" customHeight="1">
      <c r="A53" s="104"/>
      <c r="B53" s="202"/>
      <c r="C53" s="664" t="str">
        <f>+EA!C61</f>
        <v>C. JULIANA OROZCO DAGNINO</v>
      </c>
      <c r="D53" s="664"/>
      <c r="E53" s="203"/>
      <c r="F53" s="203"/>
      <c r="G53" s="664" t="str">
        <f>+EA!G61</f>
        <v>IVONNE SARAHI FLORES DUARTE</v>
      </c>
      <c r="H53" s="664"/>
      <c r="I53" s="189"/>
      <c r="J53" s="199"/>
    </row>
  </sheetData>
  <sheetProtection selectLockedCells="1"/>
  <mergeCells count="45">
    <mergeCell ref="B14:J14"/>
    <mergeCell ref="C4:H4"/>
    <mergeCell ref="C5:H5"/>
    <mergeCell ref="C6:H6"/>
    <mergeCell ref="C7:H7"/>
    <mergeCell ref="B8:C8"/>
    <mergeCell ref="D8:I8"/>
    <mergeCell ref="C9:I9"/>
    <mergeCell ref="B10:J10"/>
    <mergeCell ref="B11:J11"/>
    <mergeCell ref="B12:D12"/>
    <mergeCell ref="B13:J13"/>
    <mergeCell ref="B28:D28"/>
    <mergeCell ref="B15:D15"/>
    <mergeCell ref="B16:D16"/>
    <mergeCell ref="B17:D17"/>
    <mergeCell ref="C18:D18"/>
    <mergeCell ref="C19:D19"/>
    <mergeCell ref="C20:D20"/>
    <mergeCell ref="B22:D22"/>
    <mergeCell ref="C23:D23"/>
    <mergeCell ref="C24:D24"/>
    <mergeCell ref="C25:D25"/>
    <mergeCell ref="C26:D26"/>
    <mergeCell ref="B44:D44"/>
    <mergeCell ref="B30:D30"/>
    <mergeCell ref="B31:D31"/>
    <mergeCell ref="C32:D32"/>
    <mergeCell ref="C33:D33"/>
    <mergeCell ref="C34:D34"/>
    <mergeCell ref="B36:D36"/>
    <mergeCell ref="C37:D37"/>
    <mergeCell ref="C38:D38"/>
    <mergeCell ref="C39:D39"/>
    <mergeCell ref="C40:D40"/>
    <mergeCell ref="B42:D42"/>
    <mergeCell ref="C53:D53"/>
    <mergeCell ref="G53:H53"/>
    <mergeCell ref="B46:D46"/>
    <mergeCell ref="B47:J47"/>
    <mergeCell ref="B49:J49"/>
    <mergeCell ref="C51:D51"/>
    <mergeCell ref="G51:H51"/>
    <mergeCell ref="C52:D52"/>
    <mergeCell ref="G52:H52"/>
  </mergeCells>
  <printOptions verticalCentered="1"/>
  <pageMargins left="1.299212598425197" right="0" top="0.94488188976377963" bottom="0.59055118110236227" header="0" footer="0"/>
  <pageSetup scale="69"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K47"/>
  <sheetViews>
    <sheetView zoomScaleNormal="100" workbookViewId="0">
      <selection activeCell="D19" sqref="D19"/>
    </sheetView>
  </sheetViews>
  <sheetFormatPr baseColWidth="10" defaultColWidth="11.42578125" defaultRowHeight="12"/>
  <cols>
    <col min="1" max="1" width="3.7109375" style="204" customWidth="1"/>
    <col min="2" max="2" width="11.7109375" style="210" customWidth="1"/>
    <col min="3" max="3" width="45.5703125" style="210" customWidth="1"/>
    <col min="4" max="4" width="16.28515625" style="211" customWidth="1"/>
    <col min="5" max="6" width="18.7109375" style="211" customWidth="1"/>
    <col min="7" max="7" width="15.85546875" style="211" customWidth="1"/>
    <col min="8" max="8" width="16.140625" style="211" customWidth="1"/>
    <col min="9" max="9" width="3.28515625" style="204" customWidth="1"/>
    <col min="10" max="10" width="11.42578125" style="85"/>
    <col min="11" max="11" width="18.140625" style="85" bestFit="1" customWidth="1"/>
    <col min="12" max="16384" width="11.42578125" style="85"/>
  </cols>
  <sheetData>
    <row r="1" spans="1:9" ht="6" customHeight="1">
      <c r="A1" s="97"/>
      <c r="B1" s="124"/>
      <c r="C1" s="97"/>
      <c r="D1" s="730"/>
      <c r="E1" s="730"/>
      <c r="F1" s="731"/>
      <c r="G1" s="731"/>
      <c r="H1" s="731"/>
      <c r="I1" s="731"/>
    </row>
    <row r="2" spans="1:9" s="128" customFormat="1" ht="6" customHeight="1">
      <c r="B2" s="129"/>
    </row>
    <row r="3" spans="1:9" s="128" customFormat="1" ht="14.1" customHeight="1">
      <c r="B3" s="131"/>
      <c r="C3" s="732"/>
      <c r="D3" s="732"/>
      <c r="E3" s="732"/>
      <c r="F3" s="732"/>
      <c r="G3" s="732"/>
      <c r="H3" s="131"/>
      <c r="I3" s="131"/>
    </row>
    <row r="4" spans="1:9" ht="14.1" customHeight="1">
      <c r="B4" s="388"/>
      <c r="C4" s="669" t="s">
        <v>132</v>
      </c>
      <c r="D4" s="669"/>
      <c r="E4" s="669"/>
      <c r="F4" s="669"/>
      <c r="G4" s="669"/>
      <c r="H4" s="388"/>
      <c r="I4" s="388"/>
    </row>
    <row r="5" spans="1:9" ht="14.1" customHeight="1">
      <c r="B5" s="388"/>
      <c r="C5" s="669" t="s">
        <v>493</v>
      </c>
      <c r="D5" s="669"/>
      <c r="E5" s="669"/>
      <c r="F5" s="669"/>
      <c r="G5" s="669"/>
      <c r="H5" s="388"/>
      <c r="I5" s="388"/>
    </row>
    <row r="6" spans="1:9" ht="14.1" customHeight="1">
      <c r="B6" s="388"/>
      <c r="C6" s="669" t="s">
        <v>133</v>
      </c>
      <c r="D6" s="669"/>
      <c r="E6" s="669"/>
      <c r="F6" s="669"/>
      <c r="G6" s="669"/>
      <c r="H6" s="388"/>
      <c r="I6" s="388"/>
    </row>
    <row r="7" spans="1:9" s="128" customFormat="1" ht="3" customHeight="1">
      <c r="A7" s="133"/>
      <c r="B7" s="364"/>
      <c r="C7" s="729"/>
      <c r="D7" s="729"/>
      <c r="E7" s="729"/>
      <c r="F7" s="729"/>
      <c r="G7" s="729"/>
      <c r="H7" s="729"/>
      <c r="I7" s="729"/>
    </row>
    <row r="8" spans="1:9" ht="20.100000000000001" customHeight="1">
      <c r="A8" s="133"/>
      <c r="B8" s="364"/>
      <c r="C8" s="658" t="str">
        <f>+EA!C5</f>
        <v>INSTITUTO MUNICIPAL DE CAPACITACION Y CERTIFICACION POR COMPETENCIAS DE PLAYAS DE ROSARITO B.C.</v>
      </c>
      <c r="D8" s="658"/>
      <c r="E8" s="658"/>
      <c r="F8" s="658"/>
      <c r="G8" s="658"/>
      <c r="H8" s="390"/>
      <c r="I8" s="390"/>
    </row>
    <row r="9" spans="1:9" ht="3" customHeight="1">
      <c r="A9" s="133"/>
      <c r="B9" s="389"/>
      <c r="C9" s="389" t="s">
        <v>134</v>
      </c>
      <c r="D9" s="389"/>
      <c r="E9" s="389"/>
      <c r="F9" s="389"/>
      <c r="G9" s="389"/>
      <c r="H9" s="389"/>
      <c r="I9" s="389"/>
    </row>
    <row r="10" spans="1:9" s="128" customFormat="1" ht="3" customHeight="1">
      <c r="A10" s="133"/>
      <c r="B10" s="389"/>
      <c r="C10" s="389"/>
      <c r="D10" s="389"/>
      <c r="E10" s="389"/>
      <c r="F10" s="389"/>
      <c r="G10" s="389"/>
      <c r="H10" s="389"/>
      <c r="I10" s="389"/>
    </row>
    <row r="11" spans="1:9" s="128" customFormat="1" ht="78.75">
      <c r="A11" s="306"/>
      <c r="B11" s="676" t="s">
        <v>76</v>
      </c>
      <c r="C11" s="676"/>
      <c r="D11" s="628" t="s">
        <v>49</v>
      </c>
      <c r="E11" s="628" t="s">
        <v>135</v>
      </c>
      <c r="F11" s="628" t="s">
        <v>136</v>
      </c>
      <c r="G11" s="628" t="s">
        <v>137</v>
      </c>
      <c r="H11" s="628" t="s">
        <v>138</v>
      </c>
      <c r="I11" s="629"/>
    </row>
    <row r="12" spans="1:9" s="128" customFormat="1" ht="3" customHeight="1">
      <c r="A12" s="205"/>
      <c r="B12" s="389"/>
      <c r="C12" s="389"/>
      <c r="D12" s="389"/>
      <c r="E12" s="389"/>
      <c r="F12" s="389"/>
      <c r="G12" s="389"/>
      <c r="H12" s="389"/>
      <c r="I12" s="445"/>
    </row>
    <row r="13" spans="1:9" s="128" customFormat="1" ht="3" customHeight="1">
      <c r="A13" s="140"/>
      <c r="B13" s="446"/>
      <c r="C13" s="315"/>
      <c r="D13" s="343"/>
      <c r="E13" s="447"/>
      <c r="F13" s="316"/>
      <c r="G13" s="312"/>
      <c r="H13" s="446"/>
      <c r="I13" s="448"/>
    </row>
    <row r="14" spans="1:9" ht="15.75">
      <c r="A14" s="145"/>
      <c r="B14" s="660" t="s">
        <v>58</v>
      </c>
      <c r="C14" s="660"/>
      <c r="D14" s="449">
        <v>0</v>
      </c>
      <c r="E14" s="449">
        <v>0</v>
      </c>
      <c r="F14" s="449">
        <v>0</v>
      </c>
      <c r="G14" s="449">
        <v>0</v>
      </c>
      <c r="H14" s="450">
        <f>SUM(D14:G14)</f>
        <v>0</v>
      </c>
      <c r="I14" s="448"/>
    </row>
    <row r="15" spans="1:9" ht="9.9499999999999993" customHeight="1">
      <c r="A15" s="145"/>
      <c r="B15" s="451"/>
      <c r="C15" s="343"/>
      <c r="D15" s="452"/>
      <c r="E15" s="452"/>
      <c r="F15" s="452"/>
      <c r="G15" s="452"/>
      <c r="H15" s="452"/>
      <c r="I15" s="448"/>
    </row>
    <row r="16" spans="1:9" ht="15.75">
      <c r="A16" s="145"/>
      <c r="B16" s="728" t="s">
        <v>139</v>
      </c>
      <c r="C16" s="728"/>
      <c r="D16" s="453">
        <f>SUM(D17:D19)</f>
        <v>0</v>
      </c>
      <c r="E16" s="453">
        <f>SUM(E17:E19)</f>
        <v>0</v>
      </c>
      <c r="F16" s="453">
        <f>SUM(F17:F19)</f>
        <v>0</v>
      </c>
      <c r="G16" s="453">
        <f>SUM(G17:G19)</f>
        <v>0</v>
      </c>
      <c r="H16" s="453">
        <f>SUM(D16:G16)</f>
        <v>0</v>
      </c>
      <c r="I16" s="448"/>
    </row>
    <row r="17" spans="1:11" ht="15.75">
      <c r="A17" s="140"/>
      <c r="B17" s="659" t="s">
        <v>140</v>
      </c>
      <c r="C17" s="659"/>
      <c r="D17" s="318"/>
      <c r="E17" s="454">
        <v>0</v>
      </c>
      <c r="F17" s="454">
        <v>0</v>
      </c>
      <c r="G17" s="454">
        <v>0</v>
      </c>
      <c r="H17" s="452">
        <f t="shared" ref="H17:H25" si="0">SUM(D17:G17)</f>
        <v>0</v>
      </c>
      <c r="I17" s="448"/>
      <c r="K17" s="293"/>
    </row>
    <row r="18" spans="1:11" ht="15.75">
      <c r="A18" s="140"/>
      <c r="B18" s="659" t="s">
        <v>51</v>
      </c>
      <c r="C18" s="659"/>
      <c r="D18" s="454">
        <v>0</v>
      </c>
      <c r="E18" s="454">
        <v>0</v>
      </c>
      <c r="F18" s="454">
        <v>0</v>
      </c>
      <c r="G18" s="454">
        <v>0</v>
      </c>
      <c r="H18" s="452">
        <f t="shared" si="0"/>
        <v>0</v>
      </c>
      <c r="I18" s="448"/>
    </row>
    <row r="19" spans="1:11" ht="15.75">
      <c r="A19" s="140"/>
      <c r="B19" s="659" t="s">
        <v>141</v>
      </c>
      <c r="C19" s="659"/>
      <c r="D19" s="454">
        <v>0</v>
      </c>
      <c r="E19" s="454">
        <v>0</v>
      </c>
      <c r="F19" s="454">
        <v>0</v>
      </c>
      <c r="G19" s="454">
        <v>0</v>
      </c>
      <c r="H19" s="452">
        <f t="shared" si="0"/>
        <v>0</v>
      </c>
      <c r="I19" s="448"/>
    </row>
    <row r="20" spans="1:11" ht="9.9499999999999993" customHeight="1">
      <c r="A20" s="145"/>
      <c r="B20" s="451"/>
      <c r="C20" s="343"/>
      <c r="D20" s="452"/>
      <c r="E20" s="452"/>
      <c r="F20" s="452"/>
      <c r="G20" s="452"/>
      <c r="H20" s="452"/>
      <c r="I20" s="448"/>
    </row>
    <row r="21" spans="1:11" ht="15.75">
      <c r="A21" s="145"/>
      <c r="B21" s="728" t="s">
        <v>142</v>
      </c>
      <c r="C21" s="728"/>
      <c r="D21" s="453">
        <f>SUM(D22:D25)</f>
        <v>0</v>
      </c>
      <c r="E21" s="453">
        <f>SUM(E22:E25)</f>
        <v>0</v>
      </c>
      <c r="F21" s="453">
        <f>SUM(F22:F25)</f>
        <v>0</v>
      </c>
      <c r="G21" s="453">
        <f>SUM(G22:G25)</f>
        <v>0</v>
      </c>
      <c r="H21" s="453">
        <f t="shared" si="0"/>
        <v>0</v>
      </c>
      <c r="I21" s="448"/>
    </row>
    <row r="22" spans="1:11" ht="15.75">
      <c r="A22" s="140"/>
      <c r="B22" s="659" t="s">
        <v>143</v>
      </c>
      <c r="C22" s="659"/>
      <c r="D22" s="454">
        <v>0</v>
      </c>
      <c r="E22" s="454">
        <v>0</v>
      </c>
      <c r="F22" s="454">
        <f>+ESF!J52</f>
        <v>0</v>
      </c>
      <c r="G22" s="454">
        <v>0</v>
      </c>
      <c r="H22" s="452">
        <f t="shared" si="0"/>
        <v>0</v>
      </c>
      <c r="I22" s="448"/>
    </row>
    <row r="23" spans="1:11" ht="15.75">
      <c r="A23" s="140"/>
      <c r="B23" s="659" t="s">
        <v>55</v>
      </c>
      <c r="C23" s="659"/>
      <c r="D23" s="454">
        <v>0</v>
      </c>
      <c r="E23" s="454">
        <f>+ESF!J53</f>
        <v>0</v>
      </c>
      <c r="F23" s="454">
        <v>0</v>
      </c>
      <c r="G23" s="454">
        <v>0</v>
      </c>
      <c r="H23" s="452">
        <f t="shared" si="0"/>
        <v>0</v>
      </c>
      <c r="I23" s="448"/>
    </row>
    <row r="24" spans="1:11" ht="15.75">
      <c r="A24" s="140"/>
      <c r="B24" s="659" t="s">
        <v>144</v>
      </c>
      <c r="C24" s="659"/>
      <c r="D24" s="454">
        <v>0</v>
      </c>
      <c r="E24" s="454">
        <v>0</v>
      </c>
      <c r="F24" s="454">
        <v>0</v>
      </c>
      <c r="G24" s="454">
        <v>0</v>
      </c>
      <c r="H24" s="452">
        <f t="shared" si="0"/>
        <v>0</v>
      </c>
      <c r="I24" s="448"/>
    </row>
    <row r="25" spans="1:11" ht="15.75">
      <c r="A25" s="140"/>
      <c r="B25" s="659" t="s">
        <v>57</v>
      </c>
      <c r="C25" s="659"/>
      <c r="D25" s="454">
        <v>0</v>
      </c>
      <c r="E25" s="454">
        <v>0</v>
      </c>
      <c r="F25" s="454">
        <v>0</v>
      </c>
      <c r="G25" s="454">
        <v>0</v>
      </c>
      <c r="H25" s="452">
        <f t="shared" si="0"/>
        <v>0</v>
      </c>
      <c r="I25" s="448"/>
      <c r="K25" s="292"/>
    </row>
    <row r="26" spans="1:11" ht="9.9499999999999993" customHeight="1">
      <c r="A26" s="145"/>
      <c r="B26" s="451"/>
      <c r="C26" s="343"/>
      <c r="D26" s="452"/>
      <c r="E26" s="452"/>
      <c r="F26" s="452"/>
      <c r="G26" s="452"/>
      <c r="H26" s="452"/>
      <c r="I26" s="448"/>
    </row>
    <row r="27" spans="1:11" ht="18.75" thickBot="1">
      <c r="A27" s="145"/>
      <c r="B27" s="727" t="s">
        <v>440</v>
      </c>
      <c r="C27" s="727"/>
      <c r="D27" s="455">
        <f>D14+D16+D21</f>
        <v>0</v>
      </c>
      <c r="E27" s="455">
        <f>E14+E16+E21</f>
        <v>0</v>
      </c>
      <c r="F27" s="455">
        <f>F14+F16+F21</f>
        <v>0</v>
      </c>
      <c r="G27" s="455">
        <f>G14+G16+G21</f>
        <v>0</v>
      </c>
      <c r="H27" s="456">
        <f>SUM(D27:G27)</f>
        <v>0</v>
      </c>
      <c r="I27" s="448"/>
      <c r="K27" s="206"/>
    </row>
    <row r="28" spans="1:11" ht="15.75">
      <c r="A28" s="140"/>
      <c r="B28" s="343"/>
      <c r="C28" s="316"/>
      <c r="D28" s="452"/>
      <c r="E28" s="452"/>
      <c r="F28" s="452"/>
      <c r="G28" s="452"/>
      <c r="H28" s="452"/>
      <c r="I28" s="448"/>
    </row>
    <row r="29" spans="1:11" ht="15.75">
      <c r="A29" s="145"/>
      <c r="B29" s="728" t="s">
        <v>443</v>
      </c>
      <c r="C29" s="728"/>
      <c r="D29" s="453">
        <f>SUM(D30:D32)</f>
        <v>0</v>
      </c>
      <c r="E29" s="453">
        <f>SUM(E30:E32)</f>
        <v>0</v>
      </c>
      <c r="F29" s="453">
        <f>SUM(F30:F32)</f>
        <v>0</v>
      </c>
      <c r="G29" s="453">
        <f>SUM(G30:G32)</f>
        <v>0</v>
      </c>
      <c r="H29" s="453">
        <f>SUM(D29:G29)</f>
        <v>0</v>
      </c>
      <c r="I29" s="448"/>
    </row>
    <row r="30" spans="1:11" ht="15.75">
      <c r="A30" s="140"/>
      <c r="B30" s="659" t="s">
        <v>50</v>
      </c>
      <c r="C30" s="659"/>
      <c r="D30" s="454"/>
      <c r="E30" s="454">
        <v>0</v>
      </c>
      <c r="F30" s="454">
        <v>0</v>
      </c>
      <c r="G30" s="454">
        <v>0</v>
      </c>
      <c r="H30" s="452">
        <f>SUM(D30:G30)</f>
        <v>0</v>
      </c>
      <c r="I30" s="448"/>
    </row>
    <row r="31" spans="1:11" ht="15.75">
      <c r="A31" s="140"/>
      <c r="B31" s="659" t="s">
        <v>51</v>
      </c>
      <c r="C31" s="659"/>
      <c r="D31" s="454">
        <v>0</v>
      </c>
      <c r="E31" s="454">
        <v>0</v>
      </c>
      <c r="F31" s="454">
        <v>0</v>
      </c>
      <c r="G31" s="454">
        <v>0</v>
      </c>
      <c r="H31" s="452">
        <f>SUM(D31:G31)</f>
        <v>0</v>
      </c>
      <c r="I31" s="448"/>
      <c r="J31" s="229"/>
      <c r="K31" s="229"/>
    </row>
    <row r="32" spans="1:11" ht="15.75">
      <c r="A32" s="140"/>
      <c r="B32" s="659" t="s">
        <v>141</v>
      </c>
      <c r="C32" s="659"/>
      <c r="D32" s="454">
        <v>0</v>
      </c>
      <c r="E32" s="454">
        <v>0</v>
      </c>
      <c r="F32" s="454">
        <v>0</v>
      </c>
      <c r="G32" s="454">
        <v>0</v>
      </c>
      <c r="H32" s="452">
        <f>SUM(D32:G32)</f>
        <v>0</v>
      </c>
      <c r="I32" s="448"/>
      <c r="J32" s="229"/>
      <c r="K32" s="229"/>
    </row>
    <row r="33" spans="1:11" ht="9.9499999999999993" customHeight="1">
      <c r="A33" s="145"/>
      <c r="B33" s="451"/>
      <c r="C33" s="343"/>
      <c r="D33" s="452"/>
      <c r="E33" s="452"/>
      <c r="F33" s="452"/>
      <c r="G33" s="452"/>
      <c r="H33" s="452"/>
      <c r="I33" s="448"/>
      <c r="J33" s="229"/>
      <c r="K33" s="229"/>
    </row>
    <row r="34" spans="1:11" ht="15.75">
      <c r="A34" s="145" t="s">
        <v>134</v>
      </c>
      <c r="B34" s="728" t="s">
        <v>442</v>
      </c>
      <c r="C34" s="728"/>
      <c r="D34" s="453">
        <f>SUM(D35:D38)</f>
        <v>0</v>
      </c>
      <c r="E34" s="453">
        <f>SUM(E35:E38)</f>
        <v>0</v>
      </c>
      <c r="F34" s="453">
        <f>SUM(F35:F38)</f>
        <v>-16889</v>
      </c>
      <c r="G34" s="453">
        <f>SUM(G35:G38)</f>
        <v>0</v>
      </c>
      <c r="H34" s="453">
        <f>SUM(D34:G34)</f>
        <v>-16889</v>
      </c>
      <c r="I34" s="448"/>
      <c r="J34" s="229"/>
      <c r="K34" s="229"/>
    </row>
    <row r="35" spans="1:11" ht="15.75">
      <c r="A35" s="140"/>
      <c r="B35" s="659" t="s">
        <v>143</v>
      </c>
      <c r="C35" s="659"/>
      <c r="D35" s="454">
        <v>0</v>
      </c>
      <c r="E35" s="454">
        <v>0</v>
      </c>
      <c r="F35" s="454">
        <f>+EA!I52</f>
        <v>-16889</v>
      </c>
      <c r="G35" s="454">
        <v>0</v>
      </c>
      <c r="H35" s="452">
        <f>SUM(D35:G35)</f>
        <v>-16889</v>
      </c>
      <c r="I35" s="448"/>
      <c r="J35" s="229"/>
      <c r="K35" s="294"/>
    </row>
    <row r="36" spans="1:11" ht="15.75">
      <c r="A36" s="140"/>
      <c r="B36" s="659" t="s">
        <v>55</v>
      </c>
      <c r="C36" s="659"/>
      <c r="D36" s="454">
        <v>0</v>
      </c>
      <c r="E36" s="454">
        <f>+ESF!I53-E23</f>
        <v>0</v>
      </c>
      <c r="F36" s="454">
        <v>0</v>
      </c>
      <c r="G36" s="454">
        <v>0</v>
      </c>
      <c r="H36" s="452">
        <f>SUM(D36:G36)</f>
        <v>0</v>
      </c>
      <c r="I36" s="448"/>
      <c r="J36" s="229"/>
      <c r="K36" s="295"/>
    </row>
    <row r="37" spans="1:11" ht="15.75">
      <c r="A37" s="140"/>
      <c r="B37" s="659" t="s">
        <v>144</v>
      </c>
      <c r="C37" s="659"/>
      <c r="D37" s="454">
        <v>0</v>
      </c>
      <c r="E37" s="454">
        <v>0</v>
      </c>
      <c r="F37" s="454">
        <v>0</v>
      </c>
      <c r="G37" s="454">
        <v>0</v>
      </c>
      <c r="H37" s="452">
        <f>SUM(D37:G37)</f>
        <v>0</v>
      </c>
      <c r="I37" s="448"/>
      <c r="J37" s="229"/>
      <c r="K37" s="296"/>
    </row>
    <row r="38" spans="1:11" ht="15.75">
      <c r="A38" s="140"/>
      <c r="B38" s="659" t="s">
        <v>57</v>
      </c>
      <c r="C38" s="659"/>
      <c r="D38" s="454">
        <v>0</v>
      </c>
      <c r="E38" s="454">
        <v>0</v>
      </c>
      <c r="F38" s="454">
        <v>0</v>
      </c>
      <c r="G38" s="454">
        <v>0</v>
      </c>
      <c r="H38" s="452">
        <f>SUM(D38:G38)</f>
        <v>0</v>
      </c>
      <c r="I38" s="448"/>
      <c r="J38" s="229"/>
      <c r="K38" s="297"/>
    </row>
    <row r="39" spans="1:11" ht="9.9499999999999993" customHeight="1">
      <c r="A39" s="145"/>
      <c r="B39" s="451"/>
      <c r="C39" s="343"/>
      <c r="D39" s="452"/>
      <c r="E39" s="452"/>
      <c r="F39" s="452"/>
      <c r="G39" s="452"/>
      <c r="H39" s="452"/>
      <c r="I39" s="448"/>
      <c r="J39" s="229"/>
      <c r="K39" s="230" t="s">
        <v>134</v>
      </c>
    </row>
    <row r="40" spans="1:11" ht="18">
      <c r="A40" s="207"/>
      <c r="B40" s="726" t="s">
        <v>441</v>
      </c>
      <c r="C40" s="726"/>
      <c r="D40" s="457">
        <f>D27+D29+D34</f>
        <v>0</v>
      </c>
      <c r="E40" s="457">
        <f>E27+E29+E34</f>
        <v>0</v>
      </c>
      <c r="F40" s="457">
        <f>F29+F34</f>
        <v>-16889</v>
      </c>
      <c r="G40" s="457">
        <f>G27+G29+G34</f>
        <v>0</v>
      </c>
      <c r="H40" s="457">
        <f>SUM(D40:G40)</f>
        <v>-16889</v>
      </c>
      <c r="I40" s="458"/>
      <c r="J40" s="229"/>
      <c r="K40" s="231"/>
    </row>
    <row r="41" spans="1:11" ht="6" customHeight="1">
      <c r="A41" s="208"/>
      <c r="B41" s="208"/>
      <c r="C41" s="208"/>
      <c r="D41" s="208"/>
      <c r="E41" s="208"/>
      <c r="F41" s="208"/>
      <c r="G41" s="208"/>
      <c r="H41" s="208"/>
      <c r="I41" s="209"/>
      <c r="J41" s="229"/>
      <c r="K41" s="229"/>
    </row>
    <row r="42" spans="1:11" ht="6" customHeight="1">
      <c r="D42" s="210"/>
      <c r="E42" s="210"/>
      <c r="I42" s="143"/>
      <c r="J42" s="229"/>
      <c r="K42" s="229"/>
    </row>
    <row r="43" spans="1:11" ht="15" customHeight="1">
      <c r="A43" s="128"/>
      <c r="B43" s="668" t="s">
        <v>78</v>
      </c>
      <c r="C43" s="668"/>
      <c r="D43" s="668"/>
      <c r="E43" s="668"/>
      <c r="F43" s="668"/>
      <c r="G43" s="668"/>
      <c r="H43" s="668"/>
      <c r="I43" s="668"/>
      <c r="J43" s="232"/>
      <c r="K43" s="229"/>
    </row>
    <row r="44" spans="1:11" ht="9.75" customHeight="1">
      <c r="A44" s="128"/>
      <c r="B44" s="141"/>
      <c r="C44" s="151"/>
      <c r="D44" s="152"/>
      <c r="E44" s="152"/>
      <c r="F44" s="128"/>
      <c r="G44" s="153"/>
      <c r="H44" s="151"/>
      <c r="I44" s="152"/>
      <c r="J44" s="233"/>
      <c r="K44" s="229"/>
    </row>
    <row r="45" spans="1:11" ht="50.1" customHeight="1">
      <c r="A45" s="128"/>
      <c r="B45" s="141"/>
      <c r="C45" s="667"/>
      <c r="D45" s="667"/>
      <c r="E45" s="152"/>
      <c r="F45" s="128"/>
      <c r="G45" s="666"/>
      <c r="H45" s="666"/>
      <c r="I45" s="152"/>
      <c r="J45" s="233"/>
      <c r="K45" s="229"/>
    </row>
    <row r="46" spans="1:11" ht="14.1" customHeight="1">
      <c r="A46" s="128"/>
      <c r="B46" s="159"/>
      <c r="C46" s="665" t="str">
        <f>+EA!C60</f>
        <v>DIRECTORA GENERAL</v>
      </c>
      <c r="D46" s="665"/>
      <c r="E46" s="152"/>
      <c r="F46" s="152"/>
      <c r="G46" s="665" t="str">
        <f>+EA!G60</f>
        <v>COORDINACION ADMINISTRATIVA Y CUENTA PUBLICA</v>
      </c>
      <c r="H46" s="665"/>
      <c r="I46" s="142"/>
      <c r="J46" s="233"/>
      <c r="K46" s="229"/>
    </row>
    <row r="47" spans="1:11" ht="14.1" customHeight="1">
      <c r="A47" s="128"/>
      <c r="B47" s="161"/>
      <c r="C47" s="664" t="str">
        <f>+EA!C61</f>
        <v>C. JULIANA OROZCO DAGNINO</v>
      </c>
      <c r="D47" s="664"/>
      <c r="E47" s="162"/>
      <c r="F47" s="162"/>
      <c r="G47" s="664" t="str">
        <f>+EA!G61</f>
        <v>IVONNE SARAHI FLORES DUARTE</v>
      </c>
      <c r="H47" s="664"/>
      <c r="I47" s="142"/>
      <c r="J47" s="233"/>
      <c r="K47" s="229"/>
    </row>
  </sheetData>
  <sheetProtection formatCells="0" selectLockedCells="1"/>
  <mergeCells count="38">
    <mergeCell ref="C5:G5"/>
    <mergeCell ref="D1:E1"/>
    <mergeCell ref="F1:G1"/>
    <mergeCell ref="H1:I1"/>
    <mergeCell ref="C3:G3"/>
    <mergeCell ref="C4:G4"/>
    <mergeCell ref="B23:C23"/>
    <mergeCell ref="C6:G6"/>
    <mergeCell ref="C7:I7"/>
    <mergeCell ref="C8:G8"/>
    <mergeCell ref="B11:C11"/>
    <mergeCell ref="B14:C14"/>
    <mergeCell ref="B16:C16"/>
    <mergeCell ref="B17:C17"/>
    <mergeCell ref="B18:C18"/>
    <mergeCell ref="B19:C19"/>
    <mergeCell ref="B21:C21"/>
    <mergeCell ref="B22:C22"/>
    <mergeCell ref="B38:C38"/>
    <mergeCell ref="B24:C24"/>
    <mergeCell ref="B25:C25"/>
    <mergeCell ref="B27:C27"/>
    <mergeCell ref="B29:C29"/>
    <mergeCell ref="B30:C30"/>
    <mergeCell ref="B31:C31"/>
    <mergeCell ref="B32:C32"/>
    <mergeCell ref="B34:C34"/>
    <mergeCell ref="B35:C35"/>
    <mergeCell ref="B36:C36"/>
    <mergeCell ref="B37:C37"/>
    <mergeCell ref="C47:D47"/>
    <mergeCell ref="G47:H47"/>
    <mergeCell ref="B40:C40"/>
    <mergeCell ref="B43:I43"/>
    <mergeCell ref="C45:D45"/>
    <mergeCell ref="G45:H45"/>
    <mergeCell ref="C46:D46"/>
    <mergeCell ref="G46:H46"/>
  </mergeCells>
  <printOptions verticalCentered="1"/>
  <pageMargins left="1.2598425196850394" right="1.4173228346456694" top="0.94488188976377963" bottom="0.59055118110236227" header="0" footer="0"/>
  <pageSetup scale="70"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S57"/>
  <sheetViews>
    <sheetView showWhiteSpace="0" zoomScaleNormal="100" workbookViewId="0">
      <selection activeCell="O49" sqref="O49"/>
    </sheetView>
  </sheetViews>
  <sheetFormatPr baseColWidth="10" defaultColWidth="11.42578125" defaultRowHeight="14.25"/>
  <cols>
    <col min="1" max="1" width="1.28515625" style="550" customWidth="1"/>
    <col min="2" max="3" width="3.7109375" style="550" customWidth="1"/>
    <col min="4" max="4" width="23.85546875" style="550" customWidth="1"/>
    <col min="5" max="5" width="15.7109375" style="550" customWidth="1"/>
    <col min="6" max="6" width="6.42578125" style="550" customWidth="1"/>
    <col min="7" max="7" width="14.42578125" style="563" customWidth="1"/>
    <col min="8" max="8" width="14.140625" style="563" customWidth="1"/>
    <col min="9" max="9" width="7.7109375" style="550" customWidth="1"/>
    <col min="10" max="11" width="3.7109375" style="82" customWidth="1"/>
    <col min="12" max="13" width="18.7109375" style="82" customWidth="1"/>
    <col min="14" max="14" width="6.42578125" style="82" customWidth="1"/>
    <col min="15" max="15" width="14.85546875" style="82" customWidth="1"/>
    <col min="16" max="16" width="15.85546875" style="607" customWidth="1"/>
    <col min="17" max="17" width="0.85546875" style="82" customWidth="1"/>
    <col min="18" max="16384" width="11.42578125" style="82"/>
  </cols>
  <sheetData>
    <row r="1" spans="1:17" s="547" customFormat="1" ht="16.5" customHeight="1">
      <c r="B1" s="548"/>
      <c r="C1" s="548"/>
      <c r="D1" s="548"/>
      <c r="E1" s="743" t="s">
        <v>496</v>
      </c>
      <c r="F1" s="743"/>
      <c r="G1" s="743"/>
      <c r="H1" s="743"/>
      <c r="I1" s="743"/>
      <c r="J1" s="743"/>
      <c r="K1" s="743"/>
      <c r="L1" s="743"/>
      <c r="M1" s="743"/>
      <c r="N1" s="743"/>
      <c r="O1" s="743"/>
      <c r="P1" s="549"/>
      <c r="Q1" s="548"/>
    </row>
    <row r="2" spans="1:17" ht="15" customHeight="1">
      <c r="B2" s="548"/>
      <c r="C2" s="548"/>
      <c r="D2" s="548"/>
      <c r="E2" s="743" t="s">
        <v>174</v>
      </c>
      <c r="F2" s="743"/>
      <c r="G2" s="743"/>
      <c r="H2" s="743"/>
      <c r="I2" s="743"/>
      <c r="J2" s="743"/>
      <c r="K2" s="743"/>
      <c r="L2" s="743"/>
      <c r="M2" s="743"/>
      <c r="N2" s="743"/>
      <c r="O2" s="743"/>
      <c r="P2" s="549"/>
      <c r="Q2" s="548"/>
    </row>
    <row r="3" spans="1:17" ht="15" customHeight="1">
      <c r="B3" s="548"/>
      <c r="C3" s="548"/>
      <c r="D3" s="548"/>
      <c r="E3" s="743" t="s">
        <v>493</v>
      </c>
      <c r="F3" s="743"/>
      <c r="G3" s="743"/>
      <c r="H3" s="743"/>
      <c r="I3" s="743"/>
      <c r="J3" s="743"/>
      <c r="K3" s="743"/>
      <c r="L3" s="743"/>
      <c r="M3" s="743"/>
      <c r="N3" s="743"/>
      <c r="O3" s="743"/>
      <c r="P3" s="549"/>
      <c r="Q3" s="548"/>
    </row>
    <row r="4" spans="1:17" ht="16.5" customHeight="1">
      <c r="B4" s="548"/>
      <c r="C4" s="548"/>
      <c r="D4" s="548"/>
      <c r="E4" s="743" t="s">
        <v>1</v>
      </c>
      <c r="F4" s="743"/>
      <c r="G4" s="743"/>
      <c r="H4" s="743"/>
      <c r="I4" s="743"/>
      <c r="J4" s="743"/>
      <c r="K4" s="743"/>
      <c r="L4" s="743"/>
      <c r="M4" s="743"/>
      <c r="N4" s="743"/>
      <c r="O4" s="743"/>
      <c r="P4" s="549"/>
      <c r="Q4" s="548"/>
    </row>
    <row r="5" spans="1:17" ht="3" customHeight="1">
      <c r="C5" s="551"/>
      <c r="D5" s="552"/>
      <c r="E5" s="553"/>
      <c r="F5" s="553"/>
      <c r="G5" s="553"/>
      <c r="H5" s="553"/>
      <c r="I5" s="553"/>
      <c r="J5" s="553"/>
      <c r="K5" s="553"/>
      <c r="L5" s="553"/>
      <c r="M5" s="553"/>
      <c r="N5" s="553"/>
      <c r="O5" s="548"/>
      <c r="P5" s="554"/>
      <c r="Q5" s="547"/>
    </row>
    <row r="6" spans="1:17" ht="19.5" customHeight="1">
      <c r="A6" s="555"/>
      <c r="B6" s="744"/>
      <c r="C6" s="744"/>
      <c r="D6" s="744"/>
      <c r="E6" s="745" t="str">
        <f>+EA!C5</f>
        <v>INSTITUTO MUNICIPAL DE CAPACITACION Y CERTIFICACION POR COMPETENCIAS DE PLAYAS DE ROSARITO B.C.</v>
      </c>
      <c r="F6" s="745"/>
      <c r="G6" s="745"/>
      <c r="H6" s="745"/>
      <c r="I6" s="745"/>
      <c r="J6" s="745"/>
      <c r="K6" s="745"/>
      <c r="L6" s="745"/>
      <c r="M6" s="745"/>
      <c r="N6" s="745"/>
      <c r="O6" s="745"/>
      <c r="P6" s="556"/>
      <c r="Q6" s="547"/>
    </row>
    <row r="7" spans="1:17" s="547" customFormat="1" ht="5.0999999999999996" customHeight="1">
      <c r="A7" s="550"/>
      <c r="B7" s="551"/>
      <c r="C7" s="551"/>
      <c r="D7" s="552"/>
      <c r="E7" s="551"/>
      <c r="F7" s="551"/>
      <c r="G7" s="557"/>
      <c r="H7" s="557"/>
      <c r="I7" s="552"/>
      <c r="P7" s="554"/>
    </row>
    <row r="8" spans="1:17" s="547" customFormat="1" ht="3" customHeight="1">
      <c r="A8" s="630"/>
      <c r="B8" s="630"/>
      <c r="C8" s="631"/>
      <c r="D8" s="632"/>
      <c r="E8" s="631"/>
      <c r="F8" s="631"/>
      <c r="G8" s="633"/>
      <c r="H8" s="633"/>
      <c r="I8" s="632"/>
      <c r="J8" s="634"/>
      <c r="K8" s="634"/>
      <c r="L8" s="634"/>
      <c r="M8" s="634"/>
      <c r="N8" s="634"/>
      <c r="O8" s="634"/>
      <c r="P8" s="635"/>
      <c r="Q8" s="634"/>
    </row>
    <row r="9" spans="1:17" s="547" customFormat="1" ht="31.5" customHeight="1">
      <c r="A9" s="636"/>
      <c r="B9" s="742" t="s">
        <v>76</v>
      </c>
      <c r="C9" s="742"/>
      <c r="D9" s="742"/>
      <c r="E9" s="742"/>
      <c r="F9" s="637"/>
      <c r="G9" s="638">
        <v>2018</v>
      </c>
      <c r="H9" s="638">
        <v>2017</v>
      </c>
      <c r="I9" s="639"/>
      <c r="J9" s="742" t="s">
        <v>76</v>
      </c>
      <c r="K9" s="742"/>
      <c r="L9" s="742"/>
      <c r="M9" s="742"/>
      <c r="N9" s="637"/>
      <c r="O9" s="638">
        <v>2018</v>
      </c>
      <c r="P9" s="638">
        <v>2017</v>
      </c>
      <c r="Q9" s="640"/>
    </row>
    <row r="10" spans="1:17" s="547" customFormat="1" ht="3" customHeight="1">
      <c r="A10" s="558"/>
      <c r="B10" s="550"/>
      <c r="C10" s="550"/>
      <c r="D10" s="559"/>
      <c r="E10" s="559"/>
      <c r="F10" s="559"/>
      <c r="G10" s="560"/>
      <c r="H10" s="560"/>
      <c r="I10" s="550"/>
      <c r="P10" s="554"/>
      <c r="Q10" s="561"/>
    </row>
    <row r="11" spans="1:17" s="547" customFormat="1" ht="15">
      <c r="A11" s="562"/>
      <c r="B11" s="563"/>
      <c r="C11" s="564"/>
      <c r="D11" s="564"/>
      <c r="E11" s="564"/>
      <c r="F11" s="564"/>
      <c r="G11" s="560"/>
      <c r="H11" s="560"/>
      <c r="I11" s="563"/>
      <c r="P11" s="554"/>
      <c r="Q11" s="561"/>
    </row>
    <row r="12" spans="1:17" ht="17.25" customHeight="1">
      <c r="A12" s="562"/>
      <c r="B12" s="738" t="s">
        <v>175</v>
      </c>
      <c r="C12" s="738"/>
      <c r="D12" s="738"/>
      <c r="E12" s="738"/>
      <c r="F12" s="738"/>
      <c r="G12" s="560"/>
      <c r="H12" s="560"/>
      <c r="I12" s="563"/>
      <c r="J12" s="738" t="s">
        <v>176</v>
      </c>
      <c r="K12" s="738"/>
      <c r="L12" s="738"/>
      <c r="M12" s="738"/>
      <c r="N12" s="738"/>
      <c r="O12" s="565"/>
      <c r="P12" s="565"/>
      <c r="Q12" s="561"/>
    </row>
    <row r="13" spans="1:17" ht="17.25" customHeight="1">
      <c r="A13" s="562"/>
      <c r="B13" s="563"/>
      <c r="C13" s="564"/>
      <c r="D13" s="563"/>
      <c r="E13" s="564"/>
      <c r="F13" s="564"/>
      <c r="G13" s="560"/>
      <c r="H13" s="560"/>
      <c r="I13" s="563"/>
      <c r="J13" s="563"/>
      <c r="K13" s="564"/>
      <c r="L13" s="564"/>
      <c r="M13" s="564"/>
      <c r="N13" s="564"/>
      <c r="O13" s="565"/>
      <c r="P13" s="565"/>
      <c r="Q13" s="561"/>
    </row>
    <row r="14" spans="1:17" ht="17.25" customHeight="1">
      <c r="A14" s="562"/>
      <c r="B14" s="563"/>
      <c r="C14" s="738" t="s">
        <v>67</v>
      </c>
      <c r="D14" s="738"/>
      <c r="E14" s="738"/>
      <c r="F14" s="738"/>
      <c r="G14" s="566">
        <f>SUM(G15:G25)</f>
        <v>253524</v>
      </c>
      <c r="H14" s="566">
        <f>SUM(H15:H25)</f>
        <v>0</v>
      </c>
      <c r="I14" s="567"/>
      <c r="J14" s="567"/>
      <c r="K14" s="734" t="s">
        <v>67</v>
      </c>
      <c r="L14" s="734"/>
      <c r="M14" s="734"/>
      <c r="N14" s="734"/>
      <c r="O14" s="568">
        <f>SUM(O15:O17)</f>
        <v>0</v>
      </c>
      <c r="P14" s="568">
        <f>SUM(P15:P17)</f>
        <v>0</v>
      </c>
      <c r="Q14" s="561"/>
    </row>
    <row r="15" spans="1:17" ht="15" customHeight="1">
      <c r="A15" s="562"/>
      <c r="B15" s="563"/>
      <c r="C15" s="564"/>
      <c r="D15" s="733" t="s">
        <v>85</v>
      </c>
      <c r="E15" s="733"/>
      <c r="F15" s="733"/>
      <c r="G15" s="569">
        <v>0</v>
      </c>
      <c r="H15" s="569">
        <v>0</v>
      </c>
      <c r="I15" s="567"/>
      <c r="J15" s="567"/>
      <c r="K15" s="570"/>
      <c r="L15" s="735" t="s">
        <v>33</v>
      </c>
      <c r="M15" s="735"/>
      <c r="N15" s="735"/>
      <c r="O15" s="571">
        <v>0</v>
      </c>
      <c r="P15" s="571">
        <v>0</v>
      </c>
      <c r="Q15" s="561"/>
    </row>
    <row r="16" spans="1:17" ht="15" customHeight="1">
      <c r="A16" s="562"/>
      <c r="B16" s="563"/>
      <c r="C16" s="564"/>
      <c r="D16" s="733" t="s">
        <v>197</v>
      </c>
      <c r="E16" s="733"/>
      <c r="F16" s="733"/>
      <c r="G16" s="569"/>
      <c r="H16" s="569"/>
      <c r="I16" s="567"/>
      <c r="J16" s="567"/>
      <c r="K16" s="570"/>
      <c r="L16" s="735" t="s">
        <v>35</v>
      </c>
      <c r="M16" s="735"/>
      <c r="N16" s="735"/>
      <c r="O16" s="571">
        <v>0</v>
      </c>
      <c r="P16" s="571">
        <v>0</v>
      </c>
      <c r="Q16" s="561"/>
    </row>
    <row r="17" spans="1:17" ht="15" customHeight="1">
      <c r="A17" s="562"/>
      <c r="B17" s="563"/>
      <c r="C17" s="572"/>
      <c r="D17" s="733" t="s">
        <v>177</v>
      </c>
      <c r="E17" s="733"/>
      <c r="F17" s="733"/>
      <c r="G17" s="569">
        <v>0</v>
      </c>
      <c r="H17" s="569">
        <v>0</v>
      </c>
      <c r="I17" s="567"/>
      <c r="J17" s="567"/>
      <c r="K17" s="573"/>
      <c r="L17" s="735" t="s">
        <v>201</v>
      </c>
      <c r="M17" s="735"/>
      <c r="N17" s="735"/>
      <c r="O17" s="571">
        <f>+EVHP!D30</f>
        <v>0</v>
      </c>
      <c r="P17" s="571">
        <f>+EVHP!F17</f>
        <v>0</v>
      </c>
      <c r="Q17" s="561"/>
    </row>
    <row r="18" spans="1:17" ht="15" customHeight="1">
      <c r="A18" s="562"/>
      <c r="B18" s="563"/>
      <c r="C18" s="572"/>
      <c r="D18" s="733" t="s">
        <v>91</v>
      </c>
      <c r="E18" s="733"/>
      <c r="F18" s="733"/>
      <c r="G18" s="569">
        <f>+EA!D15</f>
        <v>3525</v>
      </c>
      <c r="H18" s="569">
        <v>0</v>
      </c>
      <c r="I18" s="567"/>
      <c r="J18" s="567"/>
      <c r="K18" s="573"/>
      <c r="L18" s="574"/>
      <c r="M18" s="574"/>
      <c r="N18" s="574"/>
      <c r="O18" s="574"/>
      <c r="P18" s="574"/>
      <c r="Q18" s="561"/>
    </row>
    <row r="19" spans="1:17" ht="15" customHeight="1">
      <c r="A19" s="562"/>
      <c r="B19" s="563"/>
      <c r="C19" s="572"/>
      <c r="D19" s="733" t="s">
        <v>92</v>
      </c>
      <c r="E19" s="733"/>
      <c r="F19" s="733"/>
      <c r="G19" s="569">
        <v>0</v>
      </c>
      <c r="H19" s="569">
        <v>0</v>
      </c>
      <c r="I19" s="567"/>
      <c r="J19" s="567"/>
      <c r="K19" s="575" t="s">
        <v>68</v>
      </c>
      <c r="L19" s="575"/>
      <c r="M19" s="575"/>
      <c r="N19" s="575"/>
      <c r="O19" s="568">
        <f>SUM(O20:O22)</f>
        <v>78882</v>
      </c>
      <c r="P19" s="568">
        <f>SUM(P20:P22)</f>
        <v>0</v>
      </c>
      <c r="Q19" s="561"/>
    </row>
    <row r="20" spans="1:17" ht="15" customHeight="1">
      <c r="A20" s="562"/>
      <c r="B20" s="563"/>
      <c r="C20" s="572"/>
      <c r="D20" s="733" t="s">
        <v>93</v>
      </c>
      <c r="E20" s="733"/>
      <c r="F20" s="733"/>
      <c r="G20" s="569">
        <v>0</v>
      </c>
      <c r="H20" s="569">
        <v>0</v>
      </c>
      <c r="I20" s="567"/>
      <c r="J20" s="567"/>
      <c r="K20" s="573"/>
      <c r="L20" s="576" t="s">
        <v>33</v>
      </c>
      <c r="M20" s="576"/>
      <c r="N20" s="576"/>
      <c r="O20" s="571"/>
      <c r="P20" s="571">
        <v>0</v>
      </c>
      <c r="Q20" s="561"/>
    </row>
    <row r="21" spans="1:17" ht="15" customHeight="1">
      <c r="A21" s="562"/>
      <c r="B21" s="563"/>
      <c r="C21" s="572"/>
      <c r="D21" s="733" t="s">
        <v>95</v>
      </c>
      <c r="E21" s="733"/>
      <c r="F21" s="733"/>
      <c r="G21" s="569">
        <f>+EA!D18</f>
        <v>0</v>
      </c>
      <c r="H21" s="569">
        <f>+EA!E18</f>
        <v>0</v>
      </c>
      <c r="I21" s="567"/>
      <c r="J21" s="567"/>
      <c r="K21" s="573"/>
      <c r="L21" s="735" t="s">
        <v>35</v>
      </c>
      <c r="M21" s="735"/>
      <c r="N21" s="735"/>
      <c r="O21" s="571">
        <v>0</v>
      </c>
      <c r="P21" s="571">
        <v>0</v>
      </c>
      <c r="Q21" s="561"/>
    </row>
    <row r="22" spans="1:17" ht="28.5" customHeight="1">
      <c r="A22" s="562"/>
      <c r="B22" s="563"/>
      <c r="C22" s="572"/>
      <c r="D22" s="733" t="s">
        <v>97</v>
      </c>
      <c r="E22" s="733"/>
      <c r="F22" s="733"/>
      <c r="G22" s="569">
        <v>0</v>
      </c>
      <c r="H22" s="569">
        <v>0</v>
      </c>
      <c r="I22" s="567"/>
      <c r="J22" s="567"/>
      <c r="K22" s="570"/>
      <c r="L22" s="735" t="s">
        <v>202</v>
      </c>
      <c r="M22" s="735"/>
      <c r="N22" s="735"/>
      <c r="O22" s="571">
        <f>+ECSF!E31</f>
        <v>78882</v>
      </c>
      <c r="P22" s="571"/>
      <c r="Q22" s="561"/>
    </row>
    <row r="23" spans="1:17" ht="15" customHeight="1">
      <c r="A23" s="562"/>
      <c r="B23" s="563"/>
      <c r="C23" s="572"/>
      <c r="D23" s="733" t="s">
        <v>102</v>
      </c>
      <c r="E23" s="733"/>
      <c r="F23" s="733"/>
      <c r="G23" s="569">
        <f>+EA!D22</f>
        <v>0</v>
      </c>
      <c r="H23" s="569">
        <v>0</v>
      </c>
      <c r="I23" s="567"/>
      <c r="J23" s="567"/>
      <c r="K23" s="734" t="s">
        <v>178</v>
      </c>
      <c r="L23" s="734"/>
      <c r="M23" s="734"/>
      <c r="N23" s="734"/>
      <c r="O23" s="568">
        <f>+O14-O19</f>
        <v>-78882</v>
      </c>
      <c r="P23" s="568">
        <f>P14-P19</f>
        <v>0</v>
      </c>
      <c r="Q23" s="561"/>
    </row>
    <row r="24" spans="1:17" ht="15" customHeight="1">
      <c r="A24" s="562"/>
      <c r="B24" s="563"/>
      <c r="C24" s="572"/>
      <c r="D24" s="733" t="s">
        <v>198</v>
      </c>
      <c r="E24" s="733"/>
      <c r="F24" s="733"/>
      <c r="G24" s="569">
        <f>+EA!D23</f>
        <v>249999</v>
      </c>
      <c r="H24" s="569">
        <v>0</v>
      </c>
      <c r="I24" s="567"/>
      <c r="J24" s="567"/>
      <c r="K24" s="574"/>
      <c r="L24" s="574"/>
      <c r="M24" s="574"/>
      <c r="N24" s="574"/>
      <c r="O24" s="574"/>
      <c r="P24" s="574"/>
      <c r="Q24" s="561"/>
    </row>
    <row r="25" spans="1:17" ht="15" customHeight="1">
      <c r="A25" s="562"/>
      <c r="B25" s="563"/>
      <c r="C25" s="572"/>
      <c r="D25" s="733" t="s">
        <v>199</v>
      </c>
      <c r="E25" s="733"/>
      <c r="F25" s="577"/>
      <c r="G25" s="569">
        <f>+EA!D25</f>
        <v>0</v>
      </c>
      <c r="H25" s="569">
        <f>+EA!E25</f>
        <v>0</v>
      </c>
      <c r="I25" s="567"/>
      <c r="J25" s="570"/>
      <c r="K25" s="574"/>
      <c r="L25" s="574"/>
      <c r="M25" s="574"/>
      <c r="N25" s="574"/>
      <c r="O25" s="574"/>
      <c r="P25" s="574"/>
      <c r="Q25" s="561"/>
    </row>
    <row r="26" spans="1:17" ht="15" customHeight="1">
      <c r="A26" s="562"/>
      <c r="B26" s="563"/>
      <c r="C26" s="564"/>
      <c r="D26" s="563"/>
      <c r="E26" s="564"/>
      <c r="F26" s="564"/>
      <c r="G26" s="578"/>
      <c r="H26" s="578"/>
      <c r="I26" s="567"/>
      <c r="J26" s="734" t="s">
        <v>179</v>
      </c>
      <c r="K26" s="734"/>
      <c r="L26" s="734"/>
      <c r="M26" s="734"/>
      <c r="N26" s="734"/>
      <c r="O26" s="570"/>
      <c r="P26" s="570"/>
      <c r="Q26" s="561"/>
    </row>
    <row r="27" spans="1:17" ht="15" customHeight="1">
      <c r="A27" s="562"/>
      <c r="B27" s="563"/>
      <c r="C27" s="738" t="s">
        <v>68</v>
      </c>
      <c r="D27" s="738"/>
      <c r="E27" s="738"/>
      <c r="F27" s="738"/>
      <c r="G27" s="566">
        <f>SUM(G28:G30)</f>
        <v>270412</v>
      </c>
      <c r="H27" s="566">
        <f>SUM(H28:H46)</f>
        <v>0</v>
      </c>
      <c r="I27" s="567"/>
      <c r="J27" s="567"/>
      <c r="K27" s="568"/>
      <c r="L27" s="567"/>
      <c r="M27" s="579"/>
      <c r="N27" s="579"/>
      <c r="O27" s="573"/>
      <c r="P27" s="573"/>
      <c r="Q27" s="561"/>
    </row>
    <row r="28" spans="1:17" ht="15" customHeight="1">
      <c r="A28" s="562"/>
      <c r="B28" s="563"/>
      <c r="C28" s="580"/>
      <c r="D28" s="733" t="s">
        <v>180</v>
      </c>
      <c r="E28" s="733"/>
      <c r="F28" s="733"/>
      <c r="G28" s="569">
        <f>+EA!I12</f>
        <v>193516</v>
      </c>
      <c r="H28" s="569">
        <f>+EA!J12</f>
        <v>0</v>
      </c>
      <c r="I28" s="567"/>
      <c r="J28" s="567"/>
      <c r="K28" s="575" t="s">
        <v>67</v>
      </c>
      <c r="L28" s="575"/>
      <c r="M28" s="575"/>
      <c r="N28" s="575"/>
      <c r="O28" s="568">
        <f>O29+O32</f>
        <v>51280</v>
      </c>
      <c r="P28" s="568">
        <f>P29+P32</f>
        <v>0</v>
      </c>
      <c r="Q28" s="561"/>
    </row>
    <row r="29" spans="1:17" ht="15" customHeight="1">
      <c r="A29" s="562"/>
      <c r="B29" s="563"/>
      <c r="C29" s="580"/>
      <c r="D29" s="733" t="s">
        <v>88</v>
      </c>
      <c r="E29" s="733"/>
      <c r="F29" s="733"/>
      <c r="G29" s="569">
        <f>+EA!I13</f>
        <v>47833</v>
      </c>
      <c r="H29" s="569">
        <f>+EA!J13</f>
        <v>0</v>
      </c>
      <c r="I29" s="567"/>
      <c r="J29" s="570"/>
      <c r="K29" s="570"/>
      <c r="L29" s="576" t="s">
        <v>181</v>
      </c>
      <c r="M29" s="576"/>
      <c r="N29" s="576"/>
      <c r="O29" s="571">
        <f>SUM(O30:O31)</f>
        <v>0</v>
      </c>
      <c r="P29" s="571">
        <f>SUM(P30:P31)</f>
        <v>0</v>
      </c>
      <c r="Q29" s="561"/>
    </row>
    <row r="30" spans="1:17" ht="15" customHeight="1">
      <c r="A30" s="562"/>
      <c r="B30" s="563"/>
      <c r="C30" s="580"/>
      <c r="D30" s="733" t="s">
        <v>90</v>
      </c>
      <c r="E30" s="733"/>
      <c r="F30" s="733"/>
      <c r="G30" s="569">
        <f>+EA!I14</f>
        <v>29063</v>
      </c>
      <c r="H30" s="569">
        <f>+EA!J14</f>
        <v>0</v>
      </c>
      <c r="I30" s="567"/>
      <c r="J30" s="567"/>
      <c r="K30" s="575"/>
      <c r="L30" s="576" t="s">
        <v>182</v>
      </c>
      <c r="M30" s="576"/>
      <c r="N30" s="576"/>
      <c r="O30" s="571">
        <v>0</v>
      </c>
      <c r="P30" s="571">
        <v>0</v>
      </c>
      <c r="Q30" s="561"/>
    </row>
    <row r="31" spans="1:17" ht="15" customHeight="1">
      <c r="A31" s="562"/>
      <c r="B31" s="563"/>
      <c r="C31" s="564"/>
      <c r="D31" s="563"/>
      <c r="E31" s="564"/>
      <c r="F31" s="564"/>
      <c r="G31" s="578"/>
      <c r="H31" s="578"/>
      <c r="I31" s="567"/>
      <c r="J31" s="567"/>
      <c r="K31" s="575"/>
      <c r="L31" s="576" t="s">
        <v>184</v>
      </c>
      <c r="M31" s="576"/>
      <c r="N31" s="576"/>
      <c r="O31" s="571">
        <v>0</v>
      </c>
      <c r="P31" s="571">
        <v>0</v>
      </c>
      <c r="Q31" s="561"/>
    </row>
    <row r="32" spans="1:17" ht="15" customHeight="1">
      <c r="A32" s="562"/>
      <c r="B32" s="563"/>
      <c r="C32" s="580"/>
      <c r="D32" s="733" t="s">
        <v>94</v>
      </c>
      <c r="E32" s="733"/>
      <c r="F32" s="733"/>
      <c r="G32" s="569">
        <v>0</v>
      </c>
      <c r="H32" s="569">
        <v>0</v>
      </c>
      <c r="I32" s="567"/>
      <c r="J32" s="567"/>
      <c r="K32" s="575"/>
      <c r="L32" s="735" t="s">
        <v>402</v>
      </c>
      <c r="M32" s="735"/>
      <c r="N32" s="735"/>
      <c r="O32" s="571">
        <f>+ECSF!I18</f>
        <v>51280</v>
      </c>
      <c r="P32" s="571"/>
      <c r="Q32" s="561"/>
    </row>
    <row r="33" spans="1:19" ht="15" customHeight="1">
      <c r="A33" s="562"/>
      <c r="B33" s="563"/>
      <c r="C33" s="580"/>
      <c r="D33" s="733" t="s">
        <v>183</v>
      </c>
      <c r="E33" s="733"/>
      <c r="F33" s="733"/>
      <c r="G33" s="569">
        <v>0</v>
      </c>
      <c r="H33" s="569">
        <v>0</v>
      </c>
      <c r="I33" s="567"/>
      <c r="J33" s="567"/>
      <c r="K33" s="573"/>
      <c r="L33" s="574"/>
      <c r="M33" s="574"/>
      <c r="N33" s="574"/>
      <c r="O33" s="574"/>
      <c r="P33" s="574"/>
      <c r="Q33" s="561"/>
    </row>
    <row r="34" spans="1:19" ht="15" customHeight="1">
      <c r="A34" s="562"/>
      <c r="B34" s="563"/>
      <c r="C34" s="580"/>
      <c r="D34" s="733" t="s">
        <v>185</v>
      </c>
      <c r="E34" s="733"/>
      <c r="F34" s="733"/>
      <c r="G34" s="569">
        <v>0</v>
      </c>
      <c r="H34" s="569">
        <v>0</v>
      </c>
      <c r="I34" s="567"/>
      <c r="J34" s="567"/>
      <c r="K34" s="575" t="s">
        <v>68</v>
      </c>
      <c r="L34" s="575"/>
      <c r="M34" s="575"/>
      <c r="N34" s="575"/>
      <c r="O34" s="568">
        <f>O35+O38</f>
        <v>0</v>
      </c>
      <c r="P34" s="568">
        <f>P35+P38</f>
        <v>0</v>
      </c>
      <c r="Q34" s="561"/>
    </row>
    <row r="35" spans="1:19" ht="15" customHeight="1">
      <c r="A35" s="562"/>
      <c r="B35" s="563"/>
      <c r="C35" s="580"/>
      <c r="D35" s="733" t="s">
        <v>99</v>
      </c>
      <c r="E35" s="733"/>
      <c r="F35" s="733"/>
      <c r="G35" s="569">
        <v>0</v>
      </c>
      <c r="H35" s="569">
        <v>0</v>
      </c>
      <c r="I35" s="567"/>
      <c r="J35" s="567"/>
      <c r="K35" s="570"/>
      <c r="L35" s="576" t="s">
        <v>186</v>
      </c>
      <c r="M35" s="576"/>
      <c r="N35" s="576"/>
      <c r="O35" s="571">
        <f>SUM(O36:O37)</f>
        <v>0</v>
      </c>
      <c r="P35" s="571">
        <f>SUM(P36:P37)</f>
        <v>0</v>
      </c>
      <c r="Q35" s="561"/>
    </row>
    <row r="36" spans="1:19" ht="15" customHeight="1">
      <c r="A36" s="562"/>
      <c r="B36" s="563"/>
      <c r="C36" s="580"/>
      <c r="D36" s="733" t="s">
        <v>101</v>
      </c>
      <c r="E36" s="733"/>
      <c r="F36" s="733"/>
      <c r="G36" s="569">
        <v>0</v>
      </c>
      <c r="H36" s="569">
        <v>0</v>
      </c>
      <c r="I36" s="567"/>
      <c r="J36" s="567"/>
      <c r="K36" s="575"/>
      <c r="L36" s="576" t="s">
        <v>182</v>
      </c>
      <c r="M36" s="576"/>
      <c r="N36" s="576"/>
      <c r="O36" s="571">
        <v>0</v>
      </c>
      <c r="P36" s="571">
        <v>0</v>
      </c>
      <c r="Q36" s="561"/>
    </row>
    <row r="37" spans="1:19" ht="15" customHeight="1">
      <c r="A37" s="562"/>
      <c r="B37" s="563"/>
      <c r="C37" s="580"/>
      <c r="D37" s="733" t="s">
        <v>103</v>
      </c>
      <c r="E37" s="733"/>
      <c r="F37" s="733"/>
      <c r="G37" s="569">
        <v>0</v>
      </c>
      <c r="H37" s="569">
        <v>0</v>
      </c>
      <c r="I37" s="567"/>
      <c r="J37" s="570"/>
      <c r="K37" s="575"/>
      <c r="L37" s="576" t="s">
        <v>184</v>
      </c>
      <c r="M37" s="576"/>
      <c r="N37" s="576"/>
      <c r="O37" s="571">
        <v>0</v>
      </c>
      <c r="P37" s="571">
        <v>0</v>
      </c>
      <c r="Q37" s="561"/>
    </row>
    <row r="38" spans="1:19" ht="15" customHeight="1">
      <c r="A38" s="562"/>
      <c r="B38" s="563"/>
      <c r="C38" s="580"/>
      <c r="D38" s="733" t="s">
        <v>104</v>
      </c>
      <c r="E38" s="733"/>
      <c r="F38" s="733"/>
      <c r="G38" s="569">
        <v>0</v>
      </c>
      <c r="H38" s="569">
        <v>0</v>
      </c>
      <c r="I38" s="567"/>
      <c r="J38" s="567"/>
      <c r="K38" s="575"/>
      <c r="L38" s="735" t="s">
        <v>403</v>
      </c>
      <c r="M38" s="735"/>
      <c r="N38" s="735"/>
      <c r="O38" s="571">
        <f>+ECSF!J18</f>
        <v>0</v>
      </c>
      <c r="P38" s="571"/>
      <c r="Q38" s="561"/>
    </row>
    <row r="39" spans="1:19" ht="15" customHeight="1">
      <c r="A39" s="562"/>
      <c r="B39" s="563"/>
      <c r="C39" s="580"/>
      <c r="D39" s="733" t="s">
        <v>105</v>
      </c>
      <c r="E39" s="733"/>
      <c r="F39" s="733"/>
      <c r="G39" s="569">
        <v>0</v>
      </c>
      <c r="H39" s="569">
        <v>0</v>
      </c>
      <c r="I39" s="567"/>
      <c r="J39" s="567"/>
      <c r="K39" s="573"/>
      <c r="L39" s="574"/>
      <c r="M39" s="574"/>
      <c r="N39" s="574"/>
      <c r="O39" s="574"/>
      <c r="P39" s="574"/>
      <c r="Q39" s="561"/>
    </row>
    <row r="40" spans="1:19" ht="15" customHeight="1">
      <c r="A40" s="562"/>
      <c r="B40" s="563"/>
      <c r="C40" s="580"/>
      <c r="D40" s="733" t="s">
        <v>107</v>
      </c>
      <c r="E40" s="733"/>
      <c r="F40" s="733"/>
      <c r="G40" s="569">
        <v>0</v>
      </c>
      <c r="H40" s="569">
        <v>0</v>
      </c>
      <c r="I40" s="567"/>
      <c r="J40" s="567"/>
      <c r="K40" s="734" t="s">
        <v>188</v>
      </c>
      <c r="L40" s="734"/>
      <c r="M40" s="734"/>
      <c r="N40" s="734"/>
      <c r="O40" s="568">
        <f>+O28-O34</f>
        <v>51280</v>
      </c>
      <c r="P40" s="568">
        <f>P28-P34</f>
        <v>0</v>
      </c>
      <c r="Q40" s="561"/>
    </row>
    <row r="41" spans="1:19" ht="15" customHeight="1">
      <c r="A41" s="562"/>
      <c r="B41" s="563"/>
      <c r="C41" s="564"/>
      <c r="D41" s="563"/>
      <c r="E41" s="564"/>
      <c r="F41" s="564"/>
      <c r="G41" s="578"/>
      <c r="H41" s="578"/>
      <c r="I41" s="567"/>
      <c r="J41" s="567"/>
      <c r="K41" s="574"/>
      <c r="L41" s="574"/>
      <c r="M41" s="574"/>
      <c r="N41" s="574"/>
      <c r="O41" s="574"/>
      <c r="P41" s="574"/>
      <c r="Q41" s="561"/>
    </row>
    <row r="42" spans="1:19" ht="15" customHeight="1">
      <c r="A42" s="562"/>
      <c r="B42" s="563"/>
      <c r="C42" s="580"/>
      <c r="D42" s="733" t="s">
        <v>187</v>
      </c>
      <c r="E42" s="733"/>
      <c r="F42" s="733"/>
      <c r="G42" s="569">
        <v>0</v>
      </c>
      <c r="H42" s="569">
        <v>0</v>
      </c>
      <c r="I42" s="567"/>
      <c r="J42" s="567"/>
      <c r="K42" s="574"/>
      <c r="L42" s="574"/>
      <c r="M42" s="574"/>
      <c r="N42" s="574"/>
      <c r="O42" s="574"/>
      <c r="P42" s="574"/>
      <c r="Q42" s="561"/>
    </row>
    <row r="43" spans="1:19" ht="15" customHeight="1">
      <c r="A43" s="562"/>
      <c r="B43" s="563"/>
      <c r="C43" s="580"/>
      <c r="D43" s="733" t="s">
        <v>140</v>
      </c>
      <c r="E43" s="733"/>
      <c r="F43" s="733"/>
      <c r="G43" s="569">
        <v>0</v>
      </c>
      <c r="H43" s="569">
        <v>0</v>
      </c>
      <c r="I43" s="567"/>
      <c r="J43" s="739" t="s">
        <v>190</v>
      </c>
      <c r="K43" s="739"/>
      <c r="L43" s="739"/>
      <c r="M43" s="739"/>
      <c r="N43" s="739"/>
      <c r="O43" s="581">
        <v>95771</v>
      </c>
      <c r="P43" s="581">
        <f>H48+P23+P40</f>
        <v>0</v>
      </c>
      <c r="Q43" s="561"/>
    </row>
    <row r="44" spans="1:19" ht="15" customHeight="1">
      <c r="A44" s="562"/>
      <c r="B44" s="563"/>
      <c r="C44" s="580"/>
      <c r="D44" s="733" t="s">
        <v>114</v>
      </c>
      <c r="E44" s="733"/>
      <c r="F44" s="733"/>
      <c r="G44" s="569">
        <v>0</v>
      </c>
      <c r="H44" s="569">
        <v>0</v>
      </c>
      <c r="I44" s="567"/>
      <c r="J44" s="574"/>
      <c r="K44" s="574"/>
      <c r="L44" s="574"/>
      <c r="M44" s="574"/>
      <c r="N44" s="574"/>
      <c r="O44" s="574"/>
      <c r="P44" s="574"/>
      <c r="Q44" s="561"/>
    </row>
    <row r="45" spans="1:19" ht="15" customHeight="1">
      <c r="A45" s="562"/>
      <c r="B45" s="563"/>
      <c r="C45" s="560"/>
      <c r="D45" s="560"/>
      <c r="E45" s="560"/>
      <c r="F45" s="560"/>
      <c r="G45" s="578"/>
      <c r="H45" s="578"/>
      <c r="I45" s="567"/>
      <c r="J45" s="574"/>
      <c r="K45" s="574"/>
      <c r="L45" s="574"/>
      <c r="M45" s="574"/>
      <c r="N45" s="574"/>
      <c r="O45" s="574"/>
      <c r="P45" s="574"/>
      <c r="Q45" s="561"/>
    </row>
    <row r="46" spans="1:19" ht="15" customHeight="1">
      <c r="A46" s="562"/>
      <c r="B46" s="563"/>
      <c r="C46" s="580"/>
      <c r="D46" s="733" t="s">
        <v>200</v>
      </c>
      <c r="E46" s="733"/>
      <c r="F46" s="733"/>
      <c r="G46" s="569">
        <f>EA!I39</f>
        <v>0</v>
      </c>
      <c r="H46" s="569">
        <f>EA!J39</f>
        <v>0</v>
      </c>
      <c r="I46" s="567"/>
      <c r="J46" s="574"/>
      <c r="K46" s="574"/>
      <c r="L46" s="574"/>
      <c r="M46" s="574"/>
      <c r="N46" s="574"/>
      <c r="O46" s="574"/>
      <c r="P46" s="574"/>
      <c r="Q46" s="561"/>
    </row>
    <row r="47" spans="1:19" ht="15">
      <c r="A47" s="562"/>
      <c r="B47" s="563"/>
      <c r="C47" s="564"/>
      <c r="D47" s="563"/>
      <c r="E47" s="564"/>
      <c r="F47" s="564"/>
      <c r="G47" s="578"/>
      <c r="H47" s="578"/>
      <c r="I47" s="567"/>
      <c r="J47" s="739" t="s">
        <v>405</v>
      </c>
      <c r="K47" s="739"/>
      <c r="L47" s="739"/>
      <c r="M47" s="739"/>
      <c r="N47" s="739"/>
      <c r="O47" s="581"/>
      <c r="P47" s="581"/>
      <c r="Q47" s="561"/>
    </row>
    <row r="48" spans="1:19" s="588" customFormat="1" ht="15">
      <c r="A48" s="582"/>
      <c r="B48" s="583"/>
      <c r="C48" s="738" t="s">
        <v>189</v>
      </c>
      <c r="D48" s="738"/>
      <c r="E48" s="738"/>
      <c r="F48" s="738"/>
      <c r="G48" s="584">
        <f>+G14-G27</f>
        <v>-16888</v>
      </c>
      <c r="H48" s="584">
        <f>H14-H27</f>
        <v>0</v>
      </c>
      <c r="I48" s="585"/>
      <c r="J48" s="739" t="s">
        <v>406</v>
      </c>
      <c r="K48" s="739"/>
      <c r="L48" s="739"/>
      <c r="M48" s="739"/>
      <c r="N48" s="739"/>
      <c r="O48" s="581">
        <f>+O4395+O43</f>
        <v>95771</v>
      </c>
      <c r="P48" s="586"/>
      <c r="Q48" s="587"/>
      <c r="S48" s="589" t="s">
        <v>134</v>
      </c>
    </row>
    <row r="49" spans="1:17" s="588" customFormat="1" ht="15">
      <c r="A49" s="582"/>
      <c r="B49" s="583"/>
      <c r="C49" s="580"/>
      <c r="D49" s="580"/>
      <c r="E49" s="580"/>
      <c r="F49" s="580"/>
      <c r="G49" s="590"/>
      <c r="H49" s="590"/>
      <c r="I49" s="583"/>
      <c r="O49" s="591"/>
      <c r="P49" s="591"/>
      <c r="Q49" s="587"/>
    </row>
    <row r="50" spans="1:17" ht="14.25" customHeight="1">
      <c r="A50" s="592"/>
      <c r="B50" s="593"/>
      <c r="C50" s="594"/>
      <c r="D50" s="594"/>
      <c r="E50" s="594"/>
      <c r="F50" s="594"/>
      <c r="G50" s="595"/>
      <c r="H50" s="595"/>
      <c r="I50" s="593"/>
      <c r="J50" s="596"/>
      <c r="K50" s="596"/>
      <c r="L50" s="596"/>
      <c r="M50" s="596"/>
      <c r="N50" s="596"/>
      <c r="O50" s="596"/>
      <c r="P50" s="597"/>
      <c r="Q50" s="598"/>
    </row>
    <row r="51" spans="1:17" ht="14.25" customHeight="1">
      <c r="A51" s="563"/>
      <c r="I51" s="563"/>
      <c r="J51" s="563"/>
      <c r="K51" s="560"/>
      <c r="L51" s="560"/>
      <c r="M51" s="560"/>
      <c r="N51" s="560"/>
      <c r="O51" s="573"/>
      <c r="P51" s="573"/>
      <c r="Q51" s="547"/>
    </row>
    <row r="52" spans="1:17" ht="6" customHeight="1">
      <c r="A52" s="563"/>
      <c r="I52" s="563"/>
      <c r="J52" s="547"/>
      <c r="K52" s="547"/>
      <c r="L52" s="547"/>
      <c r="M52" s="547"/>
      <c r="N52" s="547"/>
      <c r="O52" s="547"/>
      <c r="P52" s="554"/>
      <c r="Q52" s="547"/>
    </row>
    <row r="53" spans="1:17" ht="15" customHeight="1">
      <c r="A53" s="547"/>
      <c r="B53" s="599" t="s">
        <v>78</v>
      </c>
      <c r="C53" s="599"/>
      <c r="D53" s="599"/>
      <c r="E53" s="599"/>
      <c r="F53" s="599"/>
      <c r="G53" s="599"/>
      <c r="H53" s="599"/>
      <c r="I53" s="599"/>
      <c r="J53" s="599"/>
      <c r="K53" s="547"/>
      <c r="L53" s="547"/>
      <c r="M53" s="547"/>
      <c r="N53" s="547"/>
      <c r="O53" s="600" t="str">
        <f>IF(O47=ESF!E18," ","ERROR SALDO FINAL 2013")</f>
        <v xml:space="preserve"> </v>
      </c>
      <c r="P53" s="554"/>
      <c r="Q53" s="547"/>
    </row>
    <row r="54" spans="1:17" ht="22.5" customHeight="1">
      <c r="A54" s="547"/>
      <c r="B54" s="599"/>
      <c r="C54" s="601"/>
      <c r="D54" s="602"/>
      <c r="E54" s="602"/>
      <c r="F54" s="547"/>
      <c r="G54" s="603"/>
      <c r="H54" s="601"/>
      <c r="I54" s="602"/>
      <c r="J54" s="602"/>
      <c r="K54" s="547"/>
      <c r="L54" s="547"/>
      <c r="M54" s="547"/>
      <c r="N54" s="547"/>
      <c r="O54" s="600"/>
      <c r="P54" s="554"/>
      <c r="Q54" s="547"/>
    </row>
    <row r="55" spans="1:17" ht="29.25" customHeight="1">
      <c r="A55" s="547"/>
      <c r="B55" s="599"/>
      <c r="C55" s="601"/>
      <c r="D55" s="740"/>
      <c r="E55" s="740"/>
      <c r="F55" s="740"/>
      <c r="G55" s="740"/>
      <c r="H55" s="601"/>
      <c r="I55" s="602"/>
      <c r="J55" s="602"/>
      <c r="K55" s="547"/>
      <c r="L55" s="741"/>
      <c r="M55" s="741"/>
      <c r="N55" s="741"/>
      <c r="O55" s="741"/>
      <c r="P55" s="554"/>
      <c r="Q55" s="547"/>
    </row>
    <row r="56" spans="1:17" ht="14.1" customHeight="1">
      <c r="A56" s="547"/>
      <c r="B56" s="604"/>
      <c r="C56" s="547"/>
      <c r="D56" s="736" t="str">
        <f>+EA!C60</f>
        <v>DIRECTORA GENERAL</v>
      </c>
      <c r="E56" s="736"/>
      <c r="F56" s="736"/>
      <c r="G56" s="736"/>
      <c r="H56" s="547"/>
      <c r="I56" s="605"/>
      <c r="J56" s="547"/>
      <c r="K56" s="550"/>
      <c r="L56" s="736" t="str">
        <f>+EA!G60</f>
        <v>COORDINACION ADMINISTRATIVA Y CUENTA PUBLICA</v>
      </c>
      <c r="M56" s="736"/>
      <c r="N56" s="736"/>
      <c r="O56" s="736"/>
      <c r="P56" s="554"/>
      <c r="Q56" s="547"/>
    </row>
    <row r="57" spans="1:17" ht="14.1" customHeight="1">
      <c r="A57" s="547"/>
      <c r="B57" s="606"/>
      <c r="C57" s="547"/>
      <c r="D57" s="737" t="str">
        <f>+EA!C61</f>
        <v>C. JULIANA OROZCO DAGNINO</v>
      </c>
      <c r="E57" s="737"/>
      <c r="F57" s="737"/>
      <c r="G57" s="737"/>
      <c r="H57" s="547"/>
      <c r="I57" s="605"/>
      <c r="J57" s="547"/>
      <c r="L57" s="737" t="str">
        <f>+EA!G61</f>
        <v>IVONNE SARAHI FLORES DUARTE</v>
      </c>
      <c r="M57" s="737"/>
      <c r="N57" s="737"/>
      <c r="O57" s="737"/>
      <c r="P57" s="554"/>
      <c r="Q57" s="547"/>
    </row>
  </sheetData>
  <sheetProtection formatCells="0" selectLockedCells="1"/>
  <mergeCells count="60">
    <mergeCell ref="E1:O1"/>
    <mergeCell ref="E2:O2"/>
    <mergeCell ref="E3:O3"/>
    <mergeCell ref="E4:O4"/>
    <mergeCell ref="B6:D6"/>
    <mergeCell ref="E6:O6"/>
    <mergeCell ref="B9:E9"/>
    <mergeCell ref="J9:M9"/>
    <mergeCell ref="B12:F12"/>
    <mergeCell ref="J12:N12"/>
    <mergeCell ref="C14:F14"/>
    <mergeCell ref="K14:N14"/>
    <mergeCell ref="D20:F20"/>
    <mergeCell ref="L17:N17"/>
    <mergeCell ref="D22:F22"/>
    <mergeCell ref="D15:F15"/>
    <mergeCell ref="D17:F17"/>
    <mergeCell ref="D18:F18"/>
    <mergeCell ref="L15:N15"/>
    <mergeCell ref="D19:F19"/>
    <mergeCell ref="L16:N16"/>
    <mergeCell ref="D16:F16"/>
    <mergeCell ref="D23:F23"/>
    <mergeCell ref="L21:N21"/>
    <mergeCell ref="D24:F24"/>
    <mergeCell ref="L22:N22"/>
    <mergeCell ref="D25:E25"/>
    <mergeCell ref="K23:N23"/>
    <mergeCell ref="D21:F21"/>
    <mergeCell ref="L32:N32"/>
    <mergeCell ref="J26:N26"/>
    <mergeCell ref="C27:F27"/>
    <mergeCell ref="D28:F28"/>
    <mergeCell ref="D29:F29"/>
    <mergeCell ref="D30:F30"/>
    <mergeCell ref="D56:G56"/>
    <mergeCell ref="L56:O56"/>
    <mergeCell ref="D57:G57"/>
    <mergeCell ref="L57:O57"/>
    <mergeCell ref="D43:F43"/>
    <mergeCell ref="D44:F44"/>
    <mergeCell ref="D46:F46"/>
    <mergeCell ref="C48:F48"/>
    <mergeCell ref="J43:N43"/>
    <mergeCell ref="J47:N47"/>
    <mergeCell ref="J48:N48"/>
    <mergeCell ref="D55:G55"/>
    <mergeCell ref="L55:O55"/>
    <mergeCell ref="K40:N40"/>
    <mergeCell ref="D39:F39"/>
    <mergeCell ref="D40:F40"/>
    <mergeCell ref="D42:F42"/>
    <mergeCell ref="L38:N38"/>
    <mergeCell ref="D35:F35"/>
    <mergeCell ref="D36:F36"/>
    <mergeCell ref="D37:F37"/>
    <mergeCell ref="D38:F38"/>
    <mergeCell ref="D32:F32"/>
    <mergeCell ref="D33:F33"/>
    <mergeCell ref="D34:F34"/>
  </mergeCells>
  <printOptions verticalCentered="1"/>
  <pageMargins left="1.3385826771653544" right="1.3385826771653544" top="0" bottom="0" header="0" footer="0"/>
  <pageSetup scale="60"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16</vt:i4>
      </vt:variant>
    </vt:vector>
  </HeadingPairs>
  <TitlesOfParts>
    <vt:vector size="44" baseType="lpstr">
      <vt:lpstr>INTRO</vt:lpstr>
      <vt:lpstr>ESF</vt:lpstr>
      <vt:lpstr>EA</vt:lpstr>
      <vt:lpstr>ECSF</vt:lpstr>
      <vt:lpstr>PT_ESF_ECSF</vt:lpstr>
      <vt:lpstr>EAA</vt:lpstr>
      <vt:lpstr>EADP</vt:lpstr>
      <vt:lpstr>EVHP</vt:lpstr>
      <vt:lpstr>EFE</vt:lpstr>
      <vt:lpstr>PASIVOS</vt:lpstr>
      <vt:lpstr>NOTAS</vt:lpstr>
      <vt:lpstr>EAI</vt:lpstr>
      <vt:lpstr>CAdmon</vt:lpstr>
      <vt:lpstr>CTG</vt:lpstr>
      <vt:lpstr>COG</vt:lpstr>
      <vt:lpstr>CFG</vt:lpstr>
      <vt:lpstr>End Neto</vt:lpstr>
      <vt:lpstr>Int</vt:lpstr>
      <vt:lpstr>Post Fiscal</vt:lpstr>
      <vt:lpstr>CProg</vt:lpstr>
      <vt:lpstr>IND RESULTADO</vt:lpstr>
      <vt:lpstr>PROG Y PROY</vt:lpstr>
      <vt:lpstr>POA</vt:lpstr>
      <vt:lpstr>BMu</vt:lpstr>
      <vt:lpstr>BInmu</vt:lpstr>
      <vt:lpstr>Rel Cta Banc</vt:lpstr>
      <vt:lpstr>BURSATIL</vt:lpstr>
      <vt:lpstr>Sheet1</vt:lpstr>
      <vt:lpstr>BMu!Área_de_impresión</vt:lpstr>
      <vt:lpstr>CAdmon!Área_de_impresión</vt:lpstr>
      <vt:lpstr>CFG!Área_de_impresión</vt:lpstr>
      <vt:lpstr>COG!Área_de_impresión</vt:lpstr>
      <vt:lpstr>CProg!Área_de_impresión</vt:lpstr>
      <vt:lpstr>CTG!Área_de_impresión</vt:lpstr>
      <vt:lpstr>EA!Área_de_impresión</vt:lpstr>
      <vt:lpstr>EAA!Área_de_impresión</vt:lpstr>
      <vt:lpstr>EADP!Área_de_impresión</vt:lpstr>
      <vt:lpstr>EAI!Área_de_impresión</vt:lpstr>
      <vt:lpstr>ECSF!Área_de_impresión</vt:lpstr>
      <vt:lpstr>EFE!Área_de_impresión</vt:lpstr>
      <vt:lpstr>ESF!Área_de_impresión</vt:lpstr>
      <vt:lpstr>EVHP!Área_de_impresión</vt:lpstr>
      <vt:lpstr>'Post Fiscal'!Área_de_impresión</vt:lpstr>
      <vt:lpstr>'Rel Cta Banc'!Área_de_impresión</vt:lpstr>
    </vt:vector>
  </TitlesOfParts>
  <Company>Secretaria de Hacienda y Credito Publico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teresita_quezada</dc:creator>
  <cp:lastModifiedBy>Ivonne Duarte</cp:lastModifiedBy>
  <cp:lastPrinted>2018-04-23T20:44:15Z</cp:lastPrinted>
  <dcterms:created xsi:type="dcterms:W3CDTF">2014-01-27T16:27:43Z</dcterms:created>
  <dcterms:modified xsi:type="dcterms:W3CDTF">2018-05-03T19:07:40Z</dcterms:modified>
</cp:coreProperties>
</file>