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
    </mc:Choice>
  </mc:AlternateContent>
  <bookViews>
    <workbookView xWindow="0" yWindow="0" windowWidth="20490" windowHeight="7050" tabRatio="786" activeTab="2"/>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<sst xmlns="http://schemas.openxmlformats.org/spreadsheetml/2006/main" count="1038" uniqueCount="468">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</sst>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46" fillId="4" borderId="0" xfId="0" applyFont="1" applyFill="1" applyBorder="1" applyAlignment="1">
      <alignment horizontal="left" vertical="top" wrapText="1"/>
    </xf>
    <xf numFmtId="0" fontId="45" fillId="4" borderId="0" xfId="0" applyFont="1" applyFill="1" applyBorder="1" applyAlignment="1">
      <alignment horizontal="lef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27" fillId="4" borderId="0" xfId="0" applyFont="1" applyFill="1" applyBorder="1" applyAlignment="1">
      <alignment vertical="top" wrapText="1"/>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4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45" fillId="4" borderId="4" xfId="0" applyFont="1" applyFill="1" applyBorder="1" applyAlignment="1">
      <alignment horizontal="left" vertical="top" wrapText="1"/>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0" xfId="0" applyFont="1" applyFill="1" applyBorder="1" applyAlignment="1">
      <alignment horizontal="left" vertical="top"/>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7" fillId="4" borderId="0" xfId="0" applyFont="1" applyFill="1" applyBorder="1" applyAlignment="1">
      <alignment horizontal="center"/>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0" borderId="0" xfId="0" applyFont="1" applyFill="1" applyBorder="1" applyAlignment="1">
      <alignment horizontal="center"/>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7" fillId="4" borderId="4" xfId="0" applyFont="1" applyFill="1" applyBorder="1" applyAlignment="1">
      <alignment horizontal="left" vertical="top"/>
    </xf>
    <xf numFmtId="0" fontId="54" fillId="4" borderId="14" xfId="0" applyFont="1" applyFill="1" applyBorder="1" applyAlignment="1">
      <alignment horizontal="left" vertical="top"/>
    </xf>
    <xf numFmtId="0" fontId="48" fillId="4" borderId="0" xfId="0" applyFont="1" applyFill="1" applyBorder="1" applyAlignment="1">
      <alignment horizontal="left" vertical="top" wrapText="1"/>
    </xf>
    <xf numFmtId="0" fontId="45" fillId="4" borderId="0" xfId="0" applyNumberFormat="1" applyFont="1" applyFill="1" applyBorder="1" applyAlignment="1" applyProtection="1">
      <alignment horizontal="left"/>
      <protection locked="0"/>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3" applyFont="1" applyFill="1" applyBorder="1" applyAlignment="1">
      <alignment horizontal="left" vertical="top" wrapText="1"/>
    </xf>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27" fillId="4" borderId="0" xfId="3" applyFont="1" applyFill="1" applyBorder="1" applyAlignment="1">
      <alignment horizontal="left" vertical="top"/>
    </xf>
    <xf numFmtId="0" fontId="23" fillId="11" borderId="6" xfId="0" applyFont="1" applyFill="1" applyBorder="1" applyAlignment="1">
      <alignment horizontal="center" vertical="center"/>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vertical="center" wrapText="1"/>
    </xf>
    <xf numFmtId="0" fontId="62" fillId="4" borderId="1" xfId="0" applyFont="1" applyFill="1" applyBorder="1" applyAlignment="1">
      <alignment horizontal="left" vertical="center"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53" fillId="11" borderId="16" xfId="0" applyFont="1" applyFill="1" applyBorder="1" applyAlignment="1">
      <alignment horizontal="center" vertical="center"/>
    </xf>
    <xf numFmtId="0" fontId="53" fillId="11" borderId="16" xfId="0" applyFont="1" applyFill="1" applyBorder="1" applyAlignment="1">
      <alignment horizontal="center" vertical="center" wrapText="1"/>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8"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2" fillId="0" borderId="4" xfId="0" applyFont="1" applyBorder="1" applyAlignment="1">
      <alignment horizontal="center"/>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38" t="s">
        <v>447</v>
      </c>
      <c r="C2" s="839"/>
      <c r="D2" s="839"/>
      <c r="E2" s="839"/>
      <c r="F2" s="839"/>
      <c r="G2" s="839"/>
      <c r="H2" s="839"/>
      <c r="I2" s="839"/>
      <c r="J2" s="840"/>
    </row>
    <row r="3" spans="1:13" ht="15">
      <c r="A3" s="431"/>
      <c r="B3" s="841" t="str">
        <f>+EA!C5</f>
        <v>INSTITUTO MUNICIPAL DE CAPACITACION Y CERTIFICACION POR COMPETENCIAS B.C.</v>
      </c>
      <c r="C3" s="842"/>
      <c r="D3" s="842"/>
      <c r="E3" s="842"/>
      <c r="F3" s="842"/>
      <c r="G3" s="842"/>
      <c r="H3" s="842"/>
      <c r="I3" s="842"/>
      <c r="J3" s="843"/>
    </row>
    <row r="4" spans="1:13" ht="15">
      <c r="A4" s="431"/>
      <c r="B4" s="841" t="s">
        <v>202</v>
      </c>
      <c r="C4" s="842"/>
      <c r="D4" s="842"/>
      <c r="E4" s="842"/>
      <c r="F4" s="842"/>
      <c r="G4" s="842"/>
      <c r="H4" s="842"/>
      <c r="I4" s="842"/>
      <c r="J4" s="843"/>
    </row>
    <row r="5" spans="1:13" ht="15">
      <c r="A5" s="431"/>
      <c r="B5" s="844" t="s">
        <v>460</v>
      </c>
      <c r="C5" s="845"/>
      <c r="D5" s="845"/>
      <c r="E5" s="845"/>
      <c r="F5" s="845"/>
      <c r="G5" s="845"/>
      <c r="H5" s="845"/>
      <c r="I5" s="845"/>
      <c r="J5" s="846"/>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8" t="s">
        <v>205</v>
      </c>
    </row>
    <row r="8" spans="1:13" ht="25.5">
      <c r="A8" s="432"/>
      <c r="B8" s="847"/>
      <c r="C8" s="847"/>
      <c r="D8" s="847"/>
      <c r="E8" s="435" t="s">
        <v>206</v>
      </c>
      <c r="F8" s="436" t="s">
        <v>207</v>
      </c>
      <c r="G8" s="435" t="s">
        <v>208</v>
      </c>
      <c r="H8" s="435" t="s">
        <v>209</v>
      </c>
      <c r="I8" s="435" t="s">
        <v>210</v>
      </c>
      <c r="J8" s="848"/>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9" t="s">
        <v>85</v>
      </c>
      <c r="C11" s="850"/>
      <c r="D11" s="851"/>
      <c r="E11" s="443">
        <v>0</v>
      </c>
      <c r="F11" s="443">
        <v>0</v>
      </c>
      <c r="G11" s="443">
        <f>+E11+F11</f>
        <v>0</v>
      </c>
      <c r="H11" s="443">
        <v>0</v>
      </c>
      <c r="I11" s="443">
        <v>0</v>
      </c>
      <c r="J11" s="443">
        <f t="shared" ref="J11:J17" si="0">+I11-E11</f>
        <v>0</v>
      </c>
    </row>
    <row r="12" spans="1:13" ht="12" customHeight="1">
      <c r="A12" s="437"/>
      <c r="B12" s="849" t="s">
        <v>196</v>
      </c>
      <c r="C12" s="850"/>
      <c r="D12" s="851"/>
      <c r="E12" s="443">
        <v>0</v>
      </c>
      <c r="F12" s="443">
        <v>0</v>
      </c>
      <c r="G12" s="443">
        <f t="shared" ref="G12:G24" si="1">+E12+F12</f>
        <v>0</v>
      </c>
      <c r="H12" s="443">
        <v>0</v>
      </c>
      <c r="I12" s="443">
        <v>0</v>
      </c>
      <c r="J12" s="443">
        <f t="shared" si="0"/>
        <v>0</v>
      </c>
    </row>
    <row r="13" spans="1:13" ht="12" customHeight="1">
      <c r="A13" s="437"/>
      <c r="B13" s="849" t="s">
        <v>89</v>
      </c>
      <c r="C13" s="850"/>
      <c r="D13" s="851"/>
      <c r="E13" s="443">
        <v>0</v>
      </c>
      <c r="F13" s="443">
        <v>0</v>
      </c>
      <c r="G13" s="443">
        <f t="shared" si="1"/>
        <v>0</v>
      </c>
      <c r="H13" s="443">
        <v>0</v>
      </c>
      <c r="I13" s="443">
        <v>0</v>
      </c>
      <c r="J13" s="443">
        <f t="shared" si="0"/>
        <v>0</v>
      </c>
    </row>
    <row r="14" spans="1:13" ht="12" customHeight="1">
      <c r="A14" s="437"/>
      <c r="B14" s="849" t="s">
        <v>91</v>
      </c>
      <c r="C14" s="850"/>
      <c r="D14" s="851"/>
      <c r="E14" s="444">
        <v>0</v>
      </c>
      <c r="F14" s="444">
        <v>0</v>
      </c>
      <c r="G14" s="444">
        <f t="shared" si="1"/>
        <v>0</v>
      </c>
      <c r="H14" s="444">
        <v>0</v>
      </c>
      <c r="I14" s="444">
        <v>0</v>
      </c>
      <c r="J14" s="444">
        <v>0</v>
      </c>
    </row>
    <row r="15" spans="1:13" ht="12" customHeight="1">
      <c r="A15" s="437"/>
      <c r="B15" s="849" t="s">
        <v>216</v>
      </c>
      <c r="C15" s="850"/>
      <c r="D15" s="851"/>
      <c r="E15" s="444">
        <v>0</v>
      </c>
      <c r="F15" s="444">
        <v>0</v>
      </c>
      <c r="G15" s="444">
        <v>0</v>
      </c>
      <c r="H15" s="444">
        <v>0</v>
      </c>
      <c r="I15" s="444">
        <v>0</v>
      </c>
      <c r="J15" s="444">
        <v>0</v>
      </c>
    </row>
    <row r="16" spans="1:13" ht="12" customHeight="1">
      <c r="A16" s="437"/>
      <c r="B16" s="445"/>
      <c r="C16" s="850" t="s">
        <v>217</v>
      </c>
      <c r="D16" s="851"/>
      <c r="E16" s="444">
        <v>0</v>
      </c>
      <c r="F16" s="444">
        <v>0</v>
      </c>
      <c r="G16" s="444">
        <v>0</v>
      </c>
      <c r="H16" s="444">
        <v>0</v>
      </c>
      <c r="I16" s="444">
        <v>0</v>
      </c>
      <c r="J16" s="444">
        <f t="shared" si="0"/>
        <v>0</v>
      </c>
      <c r="M16" s="272"/>
    </row>
    <row r="17" spans="1:12" ht="12" customHeight="1">
      <c r="A17" s="437"/>
      <c r="B17" s="445"/>
      <c r="C17" s="850" t="s">
        <v>218</v>
      </c>
      <c r="D17" s="851"/>
      <c r="E17" s="444">
        <v>0</v>
      </c>
      <c r="F17" s="444">
        <v>0</v>
      </c>
      <c r="G17" s="444">
        <f t="shared" si="1"/>
        <v>0</v>
      </c>
      <c r="H17" s="444">
        <v>0</v>
      </c>
      <c r="I17" s="444">
        <v>0</v>
      </c>
      <c r="J17" s="444">
        <f t="shared" si="0"/>
        <v>0</v>
      </c>
    </row>
    <row r="18" spans="1:12" ht="12" customHeight="1">
      <c r="A18" s="437"/>
      <c r="B18" s="849" t="s">
        <v>219</v>
      </c>
      <c r="C18" s="850"/>
      <c r="D18" s="851"/>
      <c r="E18" s="444">
        <f>+E19+E20</f>
        <v>0</v>
      </c>
      <c r="F18" s="444">
        <f>+F19+F20</f>
        <v>0</v>
      </c>
      <c r="G18" s="444">
        <f t="shared" si="1"/>
        <v>0</v>
      </c>
      <c r="H18" s="444">
        <f>+H19+H20</f>
        <v>0</v>
      </c>
      <c r="I18" s="444">
        <f>+I19+I20</f>
        <v>0</v>
      </c>
      <c r="J18" s="444">
        <f t="shared" ref="J18:J24" si="2">+I18-E18</f>
        <v>0</v>
      </c>
    </row>
    <row r="19" spans="1:12" ht="12" customHeight="1">
      <c r="A19" s="437"/>
      <c r="B19" s="445"/>
      <c r="C19" s="850" t="s">
        <v>217</v>
      </c>
      <c r="D19" s="851"/>
      <c r="E19" s="444">
        <v>0</v>
      </c>
      <c r="F19" s="444">
        <v>0</v>
      </c>
      <c r="G19" s="444">
        <f t="shared" si="1"/>
        <v>0</v>
      </c>
      <c r="H19" s="444">
        <v>0</v>
      </c>
      <c r="I19" s="444">
        <v>0</v>
      </c>
      <c r="J19" s="444">
        <f>+I19-E19</f>
        <v>0</v>
      </c>
    </row>
    <row r="20" spans="1:12" ht="12" customHeight="1">
      <c r="A20" s="437"/>
      <c r="B20" s="445"/>
      <c r="C20" s="850" t="s">
        <v>218</v>
      </c>
      <c r="D20" s="851"/>
      <c r="E20" s="444">
        <v>0</v>
      </c>
      <c r="F20" s="444">
        <v>0</v>
      </c>
      <c r="G20" s="444">
        <f t="shared" si="1"/>
        <v>0</v>
      </c>
      <c r="H20" s="444">
        <v>0</v>
      </c>
      <c r="I20" s="444">
        <v>0</v>
      </c>
      <c r="J20" s="444">
        <f t="shared" si="2"/>
        <v>0</v>
      </c>
    </row>
    <row r="21" spans="1:12" ht="12" customHeight="1">
      <c r="A21" s="437"/>
      <c r="B21" s="849" t="s">
        <v>220</v>
      </c>
      <c r="C21" s="850"/>
      <c r="D21" s="851"/>
      <c r="E21" s="444">
        <v>0</v>
      </c>
      <c r="F21" s="444">
        <v>0</v>
      </c>
      <c r="G21" s="444">
        <f t="shared" si="1"/>
        <v>0</v>
      </c>
      <c r="H21" s="444">
        <v>0</v>
      </c>
      <c r="I21" s="444">
        <v>0</v>
      </c>
      <c r="J21" s="444">
        <f>+I21-E21</f>
        <v>0</v>
      </c>
      <c r="L21" s="46" t="s">
        <v>134</v>
      </c>
    </row>
    <row r="22" spans="1:12" ht="12" customHeight="1">
      <c r="A22" s="437"/>
      <c r="B22" s="849" t="s">
        <v>102</v>
      </c>
      <c r="C22" s="850"/>
      <c r="D22" s="851"/>
      <c r="E22" s="444">
        <v>0</v>
      </c>
      <c r="F22" s="444">
        <v>0</v>
      </c>
      <c r="G22" s="444">
        <f t="shared" si="1"/>
        <v>0</v>
      </c>
      <c r="H22" s="444">
        <v>0</v>
      </c>
      <c r="I22" s="444">
        <v>0</v>
      </c>
      <c r="J22" s="444">
        <f t="shared" si="2"/>
        <v>0</v>
      </c>
    </row>
    <row r="23" spans="1:12" ht="12" customHeight="1">
      <c r="A23" s="446"/>
      <c r="B23" s="849" t="s">
        <v>221</v>
      </c>
      <c r="C23" s="850"/>
      <c r="D23" s="851"/>
      <c r="E23" s="692">
        <v>250000</v>
      </c>
      <c r="F23" s="444">
        <v>0</v>
      </c>
      <c r="G23" s="444">
        <v>0</v>
      </c>
      <c r="H23" s="444">
        <v>0</v>
      </c>
      <c r="I23" s="444">
        <v>0</v>
      </c>
      <c r="J23" s="444">
        <v>0</v>
      </c>
    </row>
    <row r="24" spans="1:12" ht="12" customHeight="1">
      <c r="A24" s="437"/>
      <c r="B24" s="849" t="s">
        <v>222</v>
      </c>
      <c r="C24" s="850"/>
      <c r="D24" s="851"/>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52">
        <f>+J11+J12+J13+J14+J15+J18+J21+J22+J23+J24</f>
        <v>0</v>
      </c>
    </row>
    <row r="27" spans="1:12" ht="12" customHeight="1">
      <c r="A27" s="437"/>
      <c r="B27" s="456"/>
      <c r="C27" s="456"/>
      <c r="D27" s="456"/>
      <c r="E27" s="457"/>
      <c r="F27" s="457"/>
      <c r="G27" s="457"/>
      <c r="H27" s="854" t="s">
        <v>398</v>
      </c>
      <c r="I27" s="855"/>
      <c r="J27" s="853"/>
    </row>
    <row r="28" spans="1:12" ht="12" customHeight="1">
      <c r="A28" s="432"/>
      <c r="B28" s="432"/>
      <c r="C28" s="432"/>
      <c r="D28" s="432"/>
      <c r="E28" s="433"/>
      <c r="F28" s="433"/>
      <c r="G28" s="433"/>
      <c r="H28" s="433"/>
      <c r="I28" s="433"/>
      <c r="J28" s="433"/>
    </row>
    <row r="29" spans="1:12" ht="12" customHeight="1">
      <c r="A29" s="432"/>
      <c r="B29" s="848" t="s">
        <v>224</v>
      </c>
      <c r="C29" s="848"/>
      <c r="D29" s="848"/>
      <c r="E29" s="847" t="s">
        <v>204</v>
      </c>
      <c r="F29" s="847"/>
      <c r="G29" s="847"/>
      <c r="H29" s="847"/>
      <c r="I29" s="847"/>
      <c r="J29" s="848" t="s">
        <v>205</v>
      </c>
    </row>
    <row r="30" spans="1:12" ht="25.5">
      <c r="A30" s="432"/>
      <c r="B30" s="848"/>
      <c r="C30" s="848"/>
      <c r="D30" s="848"/>
      <c r="E30" s="435" t="s">
        <v>206</v>
      </c>
      <c r="F30" s="436" t="s">
        <v>207</v>
      </c>
      <c r="G30" s="435" t="s">
        <v>208</v>
      </c>
      <c r="H30" s="435" t="s">
        <v>209</v>
      </c>
      <c r="I30" s="435" t="s">
        <v>210</v>
      </c>
      <c r="J30" s="848"/>
    </row>
    <row r="31" spans="1:12" ht="12" customHeight="1">
      <c r="A31" s="432"/>
      <c r="B31" s="848"/>
      <c r="C31" s="848"/>
      <c r="D31" s="848"/>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50" t="s">
        <v>85</v>
      </c>
      <c r="D34" s="851"/>
      <c r="E34" s="444">
        <v>0</v>
      </c>
      <c r="F34" s="444">
        <v>0</v>
      </c>
      <c r="G34" s="444">
        <f>+E34+F34</f>
        <v>0</v>
      </c>
      <c r="H34" s="444">
        <v>0</v>
      </c>
      <c r="I34" s="444">
        <v>0</v>
      </c>
      <c r="J34" s="444">
        <f>+I34-E34</f>
        <v>0</v>
      </c>
    </row>
    <row r="35" spans="1:13" ht="12" customHeight="1">
      <c r="A35" s="437"/>
      <c r="B35" s="445"/>
      <c r="C35" s="850" t="s">
        <v>89</v>
      </c>
      <c r="D35" s="851"/>
      <c r="E35" s="444">
        <v>0</v>
      </c>
      <c r="F35" s="444">
        <v>0</v>
      </c>
      <c r="G35" s="444">
        <f t="shared" ref="G35:G49" si="3">+E35+F35</f>
        <v>0</v>
      </c>
      <c r="H35" s="444">
        <v>0</v>
      </c>
      <c r="I35" s="444">
        <v>0</v>
      </c>
      <c r="J35" s="444">
        <f t="shared" ref="J35:J52" si="4">+I35-E35</f>
        <v>0</v>
      </c>
    </row>
    <row r="36" spans="1:13" ht="12" customHeight="1">
      <c r="A36" s="437"/>
      <c r="B36" s="445"/>
      <c r="C36" s="850" t="s">
        <v>91</v>
      </c>
      <c r="D36" s="851"/>
      <c r="E36" s="444">
        <v>0</v>
      </c>
      <c r="F36" s="444">
        <v>0</v>
      </c>
      <c r="G36" s="444">
        <v>0</v>
      </c>
      <c r="H36" s="444">
        <v>0</v>
      </c>
      <c r="I36" s="444">
        <v>0</v>
      </c>
      <c r="J36" s="444">
        <f t="shared" si="4"/>
        <v>0</v>
      </c>
    </row>
    <row r="37" spans="1:13" ht="12" customHeight="1">
      <c r="A37" s="437"/>
      <c r="B37" s="445"/>
      <c r="C37" s="850" t="s">
        <v>216</v>
      </c>
      <c r="D37" s="851"/>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50" t="s">
        <v>219</v>
      </c>
      <c r="D40" s="851"/>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50" t="s">
        <v>102</v>
      </c>
      <c r="D43" s="851"/>
      <c r="E43" s="444">
        <v>0</v>
      </c>
      <c r="F43" s="444">
        <v>0</v>
      </c>
      <c r="G43" s="444">
        <f t="shared" si="3"/>
        <v>0</v>
      </c>
      <c r="H43" s="444">
        <v>0</v>
      </c>
      <c r="I43" s="444">
        <v>0</v>
      </c>
      <c r="J43" s="444">
        <f t="shared" si="4"/>
        <v>0</v>
      </c>
    </row>
    <row r="44" spans="1:13" ht="12" customHeight="1">
      <c r="A44" s="437"/>
      <c r="B44" s="445"/>
      <c r="C44" s="850" t="s">
        <v>221</v>
      </c>
      <c r="D44" s="851"/>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50" t="s">
        <v>196</v>
      </c>
      <c r="D47" s="851"/>
      <c r="E47" s="444">
        <v>0</v>
      </c>
      <c r="F47" s="444">
        <v>0</v>
      </c>
      <c r="G47" s="444">
        <f t="shared" si="3"/>
        <v>0</v>
      </c>
      <c r="H47" s="444">
        <v>0</v>
      </c>
      <c r="I47" s="444">
        <v>0</v>
      </c>
      <c r="J47" s="444">
        <f t="shared" si="4"/>
        <v>0</v>
      </c>
    </row>
    <row r="48" spans="1:13" ht="12" customHeight="1">
      <c r="A48" s="437"/>
      <c r="B48" s="445"/>
      <c r="C48" s="850" t="s">
        <v>220</v>
      </c>
      <c r="D48" s="851"/>
      <c r="E48" s="444">
        <f>+E21</f>
        <v>0</v>
      </c>
      <c r="F48" s="444">
        <f>+F21</f>
        <v>0</v>
      </c>
      <c r="G48" s="444">
        <f t="shared" si="3"/>
        <v>0</v>
      </c>
      <c r="H48" s="444">
        <f>+H21</f>
        <v>0</v>
      </c>
      <c r="I48" s="444">
        <f>+I21</f>
        <v>0</v>
      </c>
      <c r="J48" s="444">
        <f t="shared" si="4"/>
        <v>0</v>
      </c>
    </row>
    <row r="49" spans="1:11" ht="12" customHeight="1">
      <c r="A49" s="437"/>
      <c r="B49" s="445"/>
      <c r="C49" s="850" t="s">
        <v>221</v>
      </c>
      <c r="D49" s="851"/>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50" t="s">
        <v>222</v>
      </c>
      <c r="D52" s="851"/>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57" t="s">
        <v>398</v>
      </c>
      <c r="I55" s="858"/>
      <c r="J55" s="479"/>
    </row>
    <row r="56" spans="1:11">
      <c r="A56" s="47"/>
      <c r="B56" s="856"/>
      <c r="C56" s="856"/>
      <c r="D56" s="856"/>
      <c r="E56" s="856"/>
      <c r="F56" s="856"/>
      <c r="G56" s="856"/>
      <c r="H56" s="856"/>
      <c r="I56" s="856"/>
      <c r="J56" s="85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36"/>
      <c r="I62" s="836"/>
    </row>
    <row r="63" spans="1:11" ht="15">
      <c r="D63" s="481" t="str">
        <f>+EFE!D56</f>
        <v>Juliana Orozco Dagnino</v>
      </c>
      <c r="E63" s="482"/>
      <c r="F63" s="482"/>
      <c r="G63" s="482"/>
      <c r="H63" s="837" t="str">
        <f>+EFE!L56</f>
        <v>Ivonne Sarahi Flores Duarte</v>
      </c>
      <c r="I63" s="837"/>
    </row>
    <row r="64" spans="1:11" ht="15">
      <c r="D64" s="481" t="str">
        <f>+EFE!D57</f>
        <v>Directora IMCACECO</v>
      </c>
      <c r="E64" s="482"/>
      <c r="F64" s="482"/>
      <c r="G64" s="482"/>
      <c r="H64" s="837" t="str">
        <f>+EFE!L57</f>
        <v>Coordinadora Administrativa</v>
      </c>
      <c r="I64" s="837"/>
    </row>
    <row r="65" spans="4:9" ht="15">
      <c r="D65" s="482"/>
      <c r="E65" s="482"/>
      <c r="F65" s="482"/>
      <c r="G65" s="482"/>
      <c r="H65" s="482"/>
      <c r="I65" s="482"/>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38" t="s">
        <v>447</v>
      </c>
      <c r="C2" s="839"/>
      <c r="D2" s="839"/>
      <c r="E2" s="839"/>
      <c r="F2" s="839"/>
      <c r="G2" s="839"/>
      <c r="H2" s="839"/>
      <c r="I2" s="840"/>
    </row>
    <row r="3" spans="2:9">
      <c r="B3" s="841" t="str">
        <f>+EA!C5</f>
        <v>INSTITUTO MUNICIPAL DE CAPACITACION Y CERTIFICACION POR COMPETENCIAS B.C.</v>
      </c>
      <c r="C3" s="842"/>
      <c r="D3" s="842"/>
      <c r="E3" s="842"/>
      <c r="F3" s="842"/>
      <c r="G3" s="842"/>
      <c r="H3" s="842"/>
      <c r="I3" s="843"/>
    </row>
    <row r="4" spans="2:9">
      <c r="B4" s="841" t="s">
        <v>230</v>
      </c>
      <c r="C4" s="842"/>
      <c r="D4" s="842"/>
      <c r="E4" s="842"/>
      <c r="F4" s="842"/>
      <c r="G4" s="842"/>
      <c r="H4" s="842"/>
      <c r="I4" s="843"/>
    </row>
    <row r="5" spans="2:9">
      <c r="B5" s="841" t="s">
        <v>231</v>
      </c>
      <c r="C5" s="842"/>
      <c r="D5" s="842"/>
      <c r="E5" s="842"/>
      <c r="F5" s="842"/>
      <c r="G5" s="842"/>
      <c r="H5" s="842"/>
      <c r="I5" s="843"/>
    </row>
    <row r="6" spans="2:9">
      <c r="B6" s="844" t="s">
        <v>458</v>
      </c>
      <c r="C6" s="845"/>
      <c r="D6" s="845"/>
      <c r="E6" s="845"/>
      <c r="F6" s="845"/>
      <c r="G6" s="845"/>
      <c r="H6" s="845"/>
      <c r="I6" s="846"/>
    </row>
    <row r="7" spans="2:9" s="50" customFormat="1">
      <c r="B7" s="60"/>
      <c r="C7" s="60"/>
      <c r="D7" s="60"/>
      <c r="E7" s="60"/>
      <c r="F7" s="60"/>
      <c r="G7" s="60"/>
      <c r="H7" s="60"/>
      <c r="I7" s="60"/>
    </row>
    <row r="8" spans="2:9">
      <c r="B8" s="859" t="s">
        <v>76</v>
      </c>
      <c r="C8" s="859"/>
      <c r="D8" s="860" t="s">
        <v>232</v>
      </c>
      <c r="E8" s="860"/>
      <c r="F8" s="860"/>
      <c r="G8" s="860"/>
      <c r="H8" s="860"/>
      <c r="I8" s="860" t="s">
        <v>233</v>
      </c>
    </row>
    <row r="9" spans="2:9" ht="51">
      <c r="B9" s="859"/>
      <c r="C9" s="859"/>
      <c r="D9" s="498" t="s">
        <v>234</v>
      </c>
      <c r="E9" s="498" t="s">
        <v>235</v>
      </c>
      <c r="F9" s="498" t="s">
        <v>208</v>
      </c>
      <c r="G9" s="498" t="s">
        <v>209</v>
      </c>
      <c r="H9" s="498" t="s">
        <v>236</v>
      </c>
      <c r="I9" s="860"/>
    </row>
    <row r="10" spans="2:9">
      <c r="B10" s="859"/>
      <c r="C10" s="859"/>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36"/>
      <c r="G26" s="836"/>
      <c r="H26" s="836"/>
    </row>
    <row r="27" spans="1:10">
      <c r="C27" s="481" t="str">
        <f>+EFE!D56</f>
        <v>Juliana Orozco Dagnino</v>
      </c>
      <c r="D27" s="482"/>
      <c r="E27" s="482"/>
      <c r="F27" s="837" t="str">
        <f>+EFE!L56</f>
        <v>Ivonne Sarahi Flores Duarte</v>
      </c>
      <c r="G27" s="837"/>
      <c r="H27" s="837"/>
      <c r="I27" s="243"/>
    </row>
    <row r="28" spans="1:10">
      <c r="C28" s="481" t="str">
        <f>+EAI!D64</f>
        <v>Directora IMCACECO</v>
      </c>
      <c r="D28" s="482"/>
      <c r="E28" s="482"/>
      <c r="F28" s="837" t="str">
        <f>+EFE!L57</f>
        <v>Coordinadora Administrativa</v>
      </c>
      <c r="G28" s="837"/>
      <c r="H28" s="837"/>
      <c r="I28" s="243"/>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F23" sqref="F23"/>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70" t="s">
        <v>447</v>
      </c>
      <c r="C2" s="871"/>
      <c r="D2" s="871"/>
      <c r="E2" s="871"/>
      <c r="F2" s="871"/>
      <c r="G2" s="871"/>
      <c r="H2" s="871"/>
      <c r="I2" s="872"/>
    </row>
    <row r="3" spans="2:9">
      <c r="B3" s="873" t="str">
        <f>+EA!C5</f>
        <v>INSTITUTO MUNICIPAL DE CAPACITACION Y CERTIFICACION POR COMPETENCIAS B.C.</v>
      </c>
      <c r="C3" s="800"/>
      <c r="D3" s="800"/>
      <c r="E3" s="800"/>
      <c r="F3" s="800"/>
      <c r="G3" s="800"/>
      <c r="H3" s="800"/>
      <c r="I3" s="874"/>
    </row>
    <row r="4" spans="2:9">
      <c r="B4" s="873" t="s">
        <v>230</v>
      </c>
      <c r="C4" s="800"/>
      <c r="D4" s="800"/>
      <c r="E4" s="800"/>
      <c r="F4" s="800"/>
      <c r="G4" s="800"/>
      <c r="H4" s="800"/>
      <c r="I4" s="874"/>
    </row>
    <row r="5" spans="2:9">
      <c r="B5" s="873" t="s">
        <v>240</v>
      </c>
      <c r="C5" s="800"/>
      <c r="D5" s="800"/>
      <c r="E5" s="800"/>
      <c r="F5" s="800"/>
      <c r="G5" s="800"/>
      <c r="H5" s="800"/>
      <c r="I5" s="874"/>
    </row>
    <row r="6" spans="2:9">
      <c r="B6" s="875" t="s">
        <v>458</v>
      </c>
      <c r="C6" s="876"/>
      <c r="D6" s="876"/>
      <c r="E6" s="876"/>
      <c r="F6" s="876"/>
      <c r="G6" s="876"/>
      <c r="H6" s="876"/>
      <c r="I6" s="877"/>
    </row>
    <row r="7" spans="2:9" s="50" customFormat="1">
      <c r="B7" s="45"/>
      <c r="C7" s="45"/>
      <c r="D7" s="45"/>
      <c r="E7" s="45"/>
      <c r="F7" s="45"/>
      <c r="G7" s="45"/>
      <c r="H7" s="45"/>
      <c r="I7" s="45"/>
    </row>
    <row r="8" spans="2:9">
      <c r="B8" s="863" t="s">
        <v>76</v>
      </c>
      <c r="C8" s="864"/>
      <c r="D8" s="869" t="s">
        <v>241</v>
      </c>
      <c r="E8" s="869"/>
      <c r="F8" s="869"/>
      <c r="G8" s="869"/>
      <c r="H8" s="869"/>
      <c r="I8" s="869" t="s">
        <v>233</v>
      </c>
    </row>
    <row r="9" spans="2:9" ht="30">
      <c r="B9" s="865"/>
      <c r="C9" s="866"/>
      <c r="D9" s="484" t="s">
        <v>234</v>
      </c>
      <c r="E9" s="484" t="s">
        <v>235</v>
      </c>
      <c r="F9" s="484" t="s">
        <v>208</v>
      </c>
      <c r="G9" s="484" t="s">
        <v>209</v>
      </c>
      <c r="H9" s="484" t="s">
        <v>236</v>
      </c>
      <c r="I9" s="869"/>
    </row>
    <row r="10" spans="2:9">
      <c r="B10" s="867"/>
      <c r="C10" s="868"/>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61" t="str">
        <f>IF(F21=CAdmon!F22," ","ERROR")</f>
        <v xml:space="preserve"> </v>
      </c>
      <c r="G24" s="861"/>
      <c r="H24" s="861"/>
      <c r="I24" s="241" t="str">
        <f>IF(I21=CAdmon!I22," ","ERROR")</f>
        <v xml:space="preserve"> </v>
      </c>
    </row>
    <row r="25" spans="1:10">
      <c r="C25" s="481" t="str">
        <f>+EFE!D56</f>
        <v>Juliana Orozco Dagnino</v>
      </c>
      <c r="D25" s="511"/>
      <c r="E25" s="511"/>
      <c r="F25" s="862" t="str">
        <f>+EFE!L56</f>
        <v>Ivonne Sarahi Flores Duarte</v>
      </c>
      <c r="G25" s="862"/>
      <c r="H25" s="862"/>
      <c r="I25" s="240"/>
    </row>
    <row r="26" spans="1:10">
      <c r="C26" s="481" t="str">
        <f>+EFE!D57</f>
        <v>Directora IMCACECO</v>
      </c>
      <c r="D26" s="511"/>
      <c r="E26" s="511"/>
      <c r="F26" s="862" t="str">
        <f>+EFE!L57</f>
        <v>Coordinadora Administrativa</v>
      </c>
      <c r="G26" s="862"/>
      <c r="H26" s="862"/>
      <c r="I26" s="240"/>
    </row>
    <row r="27" spans="1:10">
      <c r="D27" s="240"/>
      <c r="E27" s="240"/>
      <c r="F27" s="240"/>
      <c r="G27" s="240"/>
      <c r="H27" s="240"/>
      <c r="I27" s="240"/>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78" t="s">
        <v>447</v>
      </c>
      <c r="C1" s="879"/>
      <c r="D1" s="879"/>
      <c r="E1" s="879"/>
      <c r="F1" s="879"/>
      <c r="G1" s="879"/>
      <c r="H1" s="879"/>
      <c r="I1" s="880"/>
    </row>
    <row r="2" spans="2:11">
      <c r="B2" s="881" t="str">
        <f>+EA!C5</f>
        <v>INSTITUTO MUNICIPAL DE CAPACITACION Y CERTIFICACION POR COMPETENCIAS B.C.</v>
      </c>
      <c r="C2" s="882"/>
      <c r="D2" s="882"/>
      <c r="E2" s="882"/>
      <c r="F2" s="882"/>
      <c r="G2" s="882"/>
      <c r="H2" s="882"/>
      <c r="I2" s="883"/>
    </row>
    <row r="3" spans="2:11">
      <c r="B3" s="881" t="s">
        <v>230</v>
      </c>
      <c r="C3" s="882"/>
      <c r="D3" s="882"/>
      <c r="E3" s="882"/>
      <c r="F3" s="882"/>
      <c r="G3" s="882"/>
      <c r="H3" s="882"/>
      <c r="I3" s="883"/>
    </row>
    <row r="4" spans="2:11">
      <c r="B4" s="881" t="s">
        <v>270</v>
      </c>
      <c r="C4" s="882"/>
      <c r="D4" s="882"/>
      <c r="E4" s="882"/>
      <c r="F4" s="882"/>
      <c r="G4" s="882"/>
      <c r="H4" s="882"/>
      <c r="I4" s="883"/>
    </row>
    <row r="5" spans="2:11">
      <c r="B5" s="884" t="s">
        <v>461</v>
      </c>
      <c r="C5" s="885"/>
      <c r="D5" s="885"/>
      <c r="E5" s="885"/>
      <c r="F5" s="885"/>
      <c r="G5" s="885"/>
      <c r="H5" s="885"/>
      <c r="I5" s="886"/>
    </row>
    <row r="6" spans="2:11" s="50" customFormat="1" ht="6.75" customHeight="1">
      <c r="B6" s="45"/>
      <c r="C6" s="45"/>
      <c r="D6" s="45"/>
      <c r="E6" s="45"/>
      <c r="F6" s="45"/>
      <c r="G6" s="45"/>
      <c r="H6" s="45"/>
      <c r="I6" s="45"/>
    </row>
    <row r="7" spans="2:11">
      <c r="B7" s="889" t="s">
        <v>76</v>
      </c>
      <c r="C7" s="889"/>
      <c r="D7" s="890" t="s">
        <v>232</v>
      </c>
      <c r="E7" s="890"/>
      <c r="F7" s="890"/>
      <c r="G7" s="890"/>
      <c r="H7" s="890"/>
      <c r="I7" s="890" t="s">
        <v>233</v>
      </c>
    </row>
    <row r="8" spans="2:11" ht="24">
      <c r="B8" s="889"/>
      <c r="C8" s="889"/>
      <c r="D8" s="514" t="s">
        <v>234</v>
      </c>
      <c r="E8" s="514" t="s">
        <v>235</v>
      </c>
      <c r="F8" s="514" t="s">
        <v>208</v>
      </c>
      <c r="G8" s="514" t="s">
        <v>209</v>
      </c>
      <c r="H8" s="514" t="s">
        <v>236</v>
      </c>
      <c r="I8" s="890"/>
    </row>
    <row r="9" spans="2:11" ht="11.25" customHeight="1">
      <c r="B9" s="889"/>
      <c r="C9" s="889"/>
      <c r="D9" s="514">
        <v>1</v>
      </c>
      <c r="E9" s="514">
        <v>2</v>
      </c>
      <c r="F9" s="514" t="s">
        <v>237</v>
      </c>
      <c r="G9" s="514">
        <v>4</v>
      </c>
      <c r="H9" s="514">
        <v>5</v>
      </c>
      <c r="I9" s="514" t="s">
        <v>238</v>
      </c>
    </row>
    <row r="10" spans="2:11">
      <c r="B10" s="887" t="s">
        <v>180</v>
      </c>
      <c r="C10" s="888"/>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87" t="s">
        <v>88</v>
      </c>
      <c r="C18" s="888"/>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87" t="s">
        <v>90</v>
      </c>
      <c r="C28" s="888"/>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87" t="s">
        <v>221</v>
      </c>
      <c r="C38" s="888"/>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87" t="s">
        <v>272</v>
      </c>
      <c r="C48" s="888"/>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87" t="s">
        <v>128</v>
      </c>
      <c r="C58" s="888"/>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87" t="s">
        <v>284</v>
      </c>
      <c r="C62" s="888"/>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91" t="s">
        <v>102</v>
      </c>
      <c r="C70" s="892"/>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87" t="s">
        <v>292</v>
      </c>
      <c r="C74" s="888"/>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37" t="str">
        <f>+EFE!L56</f>
        <v>Ivonne Sarahi Flores Duarte</v>
      </c>
      <c r="G86" s="837"/>
      <c r="H86" s="837"/>
      <c r="I86" s="837"/>
    </row>
    <row r="87" spans="1:11">
      <c r="C87" s="481" t="str">
        <f>+EFE!D57</f>
        <v>Directora IMCACECO</v>
      </c>
      <c r="D87" s="482"/>
      <c r="E87" s="482"/>
      <c r="F87" s="837" t="str">
        <f>+EFE!L57</f>
        <v>Coordinadora Administrativa</v>
      </c>
      <c r="G87" s="837"/>
      <c r="H87" s="837"/>
      <c r="I87" s="837"/>
    </row>
  </sheetData>
  <mergeCells count="19">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19"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78" t="s">
        <v>447</v>
      </c>
      <c r="C2" s="879"/>
      <c r="D2" s="879"/>
      <c r="E2" s="879"/>
      <c r="F2" s="879"/>
      <c r="G2" s="879"/>
      <c r="H2" s="879"/>
      <c r="I2" s="880"/>
    </row>
    <row r="3" spans="1:10">
      <c r="B3" s="881" t="str">
        <f>+EA!C5</f>
        <v>INSTITUTO MUNICIPAL DE CAPACITACION Y CERTIFICACION POR COMPETENCIAS B.C.</v>
      </c>
      <c r="C3" s="882"/>
      <c r="D3" s="882"/>
      <c r="E3" s="882"/>
      <c r="F3" s="882"/>
      <c r="G3" s="882"/>
      <c r="H3" s="882"/>
      <c r="I3" s="883"/>
    </row>
    <row r="4" spans="1:10">
      <c r="B4" s="881" t="s">
        <v>230</v>
      </c>
      <c r="C4" s="882"/>
      <c r="D4" s="882"/>
      <c r="E4" s="882"/>
      <c r="F4" s="882"/>
      <c r="G4" s="882"/>
      <c r="H4" s="882"/>
      <c r="I4" s="883"/>
    </row>
    <row r="5" spans="1:10">
      <c r="B5" s="881" t="s">
        <v>295</v>
      </c>
      <c r="C5" s="882"/>
      <c r="D5" s="882"/>
      <c r="E5" s="882"/>
      <c r="F5" s="882"/>
      <c r="G5" s="882"/>
      <c r="H5" s="882"/>
      <c r="I5" s="883"/>
    </row>
    <row r="6" spans="1:10">
      <c r="B6" s="884" t="s">
        <v>461</v>
      </c>
      <c r="C6" s="885"/>
      <c r="D6" s="885"/>
      <c r="E6" s="885"/>
      <c r="F6" s="885"/>
      <c r="G6" s="885"/>
      <c r="H6" s="885"/>
      <c r="I6" s="886"/>
    </row>
    <row r="7" spans="1:10" s="50" customFormat="1" ht="9" customHeight="1">
      <c r="B7" s="45"/>
      <c r="C7" s="45"/>
      <c r="D7" s="45"/>
      <c r="E7" s="45"/>
      <c r="F7" s="45"/>
      <c r="G7" s="45"/>
      <c r="H7" s="45"/>
      <c r="I7" s="45"/>
    </row>
    <row r="8" spans="1:10">
      <c r="B8" s="859" t="s">
        <v>76</v>
      </c>
      <c r="C8" s="859"/>
      <c r="D8" s="860" t="s">
        <v>232</v>
      </c>
      <c r="E8" s="860"/>
      <c r="F8" s="860"/>
      <c r="G8" s="860"/>
      <c r="H8" s="860"/>
      <c r="I8" s="860" t="s">
        <v>233</v>
      </c>
    </row>
    <row r="9" spans="1:10" ht="51">
      <c r="B9" s="859"/>
      <c r="C9" s="859"/>
      <c r="D9" s="498" t="s">
        <v>234</v>
      </c>
      <c r="E9" s="498" t="s">
        <v>235</v>
      </c>
      <c r="F9" s="498" t="s">
        <v>208</v>
      </c>
      <c r="G9" s="498" t="s">
        <v>209</v>
      </c>
      <c r="H9" s="498" t="s">
        <v>236</v>
      </c>
      <c r="I9" s="860"/>
    </row>
    <row r="10" spans="1:10">
      <c r="B10" s="859"/>
      <c r="C10" s="859"/>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37" t="str">
        <f>+COG!F86</f>
        <v>Ivonne Sarahi Flores Duarte</v>
      </c>
      <c r="G53" s="837"/>
      <c r="H53" s="837"/>
    </row>
    <row r="54" spans="1:10">
      <c r="C54" s="481" t="str">
        <f>+COG!C87</f>
        <v>Directora IMCACECO</v>
      </c>
      <c r="D54" s="482"/>
      <c r="E54" s="482"/>
      <c r="F54" s="837" t="str">
        <f>+COG!F87</f>
        <v>Coordinadora Administrativa</v>
      </c>
      <c r="G54" s="837"/>
      <c r="H54" s="837"/>
    </row>
    <row r="55" spans="1:10">
      <c r="C55" s="482"/>
      <c r="D55" s="482"/>
      <c r="E55" s="482"/>
      <c r="F55" s="482"/>
      <c r="G55" s="482"/>
      <c r="H55" s="482"/>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70" t="s">
        <v>447</v>
      </c>
      <c r="C2" s="871"/>
      <c r="D2" s="871"/>
      <c r="E2" s="871"/>
      <c r="F2" s="871"/>
      <c r="G2" s="871"/>
      <c r="H2" s="871"/>
      <c r="I2" s="872"/>
      <c r="J2" s="60"/>
    </row>
    <row r="3" spans="1:10" ht="21" customHeight="1">
      <c r="A3" s="60"/>
      <c r="B3" s="873" t="str">
        <f>+EA!C5</f>
        <v>INSTITUTO MUNICIPAL DE CAPACITACION Y CERTIFICACION POR COMPETENCIAS B.C.</v>
      </c>
      <c r="C3" s="800"/>
      <c r="D3" s="800"/>
      <c r="E3" s="800"/>
      <c r="F3" s="800"/>
      <c r="G3" s="800"/>
      <c r="H3" s="800"/>
      <c r="I3" s="874"/>
      <c r="J3" s="60"/>
    </row>
    <row r="4" spans="1:10" ht="21" customHeight="1">
      <c r="A4" s="60"/>
      <c r="B4" s="873" t="s">
        <v>181</v>
      </c>
      <c r="C4" s="800"/>
      <c r="D4" s="800"/>
      <c r="E4" s="800"/>
      <c r="F4" s="800"/>
      <c r="G4" s="800"/>
      <c r="H4" s="800"/>
      <c r="I4" s="874"/>
      <c r="J4" s="60"/>
    </row>
    <row r="5" spans="1:10" ht="21" customHeight="1">
      <c r="A5" s="60"/>
      <c r="B5" s="875" t="s">
        <v>462</v>
      </c>
      <c r="C5" s="876"/>
      <c r="D5" s="876"/>
      <c r="E5" s="876"/>
      <c r="F5" s="876"/>
      <c r="G5" s="876"/>
      <c r="H5" s="876"/>
      <c r="I5" s="877"/>
      <c r="J5" s="60"/>
    </row>
    <row r="6" spans="1:10">
      <c r="A6" s="60"/>
      <c r="B6" s="60"/>
      <c r="C6" s="60"/>
      <c r="D6" s="60"/>
      <c r="E6" s="60"/>
      <c r="F6" s="60"/>
      <c r="G6" s="60"/>
      <c r="H6" s="60"/>
      <c r="I6" s="60"/>
      <c r="J6" s="60"/>
    </row>
    <row r="7" spans="1:10">
      <c r="A7" s="60"/>
      <c r="B7" s="896" t="s">
        <v>327</v>
      </c>
      <c r="C7" s="896"/>
      <c r="D7" s="896" t="s">
        <v>328</v>
      </c>
      <c r="E7" s="896"/>
      <c r="F7" s="896" t="s">
        <v>329</v>
      </c>
      <c r="G7" s="896"/>
      <c r="H7" s="896" t="s">
        <v>330</v>
      </c>
      <c r="I7" s="896"/>
      <c r="J7" s="60"/>
    </row>
    <row r="8" spans="1:10">
      <c r="A8" s="60"/>
      <c r="B8" s="896"/>
      <c r="C8" s="896"/>
      <c r="D8" s="896" t="s">
        <v>331</v>
      </c>
      <c r="E8" s="896"/>
      <c r="F8" s="896" t="s">
        <v>332</v>
      </c>
      <c r="G8" s="896"/>
      <c r="H8" s="896" t="s">
        <v>333</v>
      </c>
      <c r="I8" s="896"/>
      <c r="J8" s="60"/>
    </row>
    <row r="9" spans="1:10">
      <c r="A9" s="60"/>
      <c r="B9" s="902" t="s">
        <v>334</v>
      </c>
      <c r="C9" s="903"/>
      <c r="D9" s="903"/>
      <c r="E9" s="903"/>
      <c r="F9" s="903"/>
      <c r="G9" s="903"/>
      <c r="H9" s="903"/>
      <c r="I9" s="904"/>
      <c r="J9" s="60"/>
    </row>
    <row r="10" spans="1:10">
      <c r="A10" s="60"/>
      <c r="B10" s="900" t="s">
        <v>402</v>
      </c>
      <c r="C10" s="900"/>
      <c r="D10" s="900"/>
      <c r="E10" s="900"/>
      <c r="F10" s="900"/>
      <c r="G10" s="900"/>
      <c r="H10" s="897">
        <f>+D10-F10</f>
        <v>0</v>
      </c>
      <c r="I10" s="898"/>
      <c r="J10" s="60"/>
    </row>
    <row r="11" spans="1:10">
      <c r="A11" s="60"/>
      <c r="B11" s="900"/>
      <c r="C11" s="900"/>
      <c r="D11" s="899"/>
      <c r="E11" s="899"/>
      <c r="F11" s="899"/>
      <c r="G11" s="899"/>
      <c r="H11" s="897">
        <f t="shared" ref="H11:H17" si="0">+D11-F11</f>
        <v>0</v>
      </c>
      <c r="I11" s="898"/>
      <c r="J11" s="60"/>
    </row>
    <row r="12" spans="1:10">
      <c r="A12" s="60"/>
      <c r="B12" s="900"/>
      <c r="C12" s="900"/>
      <c r="D12" s="899"/>
      <c r="E12" s="899"/>
      <c r="F12" s="899"/>
      <c r="G12" s="899"/>
      <c r="H12" s="897">
        <f t="shared" si="0"/>
        <v>0</v>
      </c>
      <c r="I12" s="898"/>
      <c r="J12" s="60"/>
    </row>
    <row r="13" spans="1:10">
      <c r="A13" s="60"/>
      <c r="B13" s="900"/>
      <c r="C13" s="900"/>
      <c r="D13" s="899"/>
      <c r="E13" s="899"/>
      <c r="F13" s="899"/>
      <c r="G13" s="899"/>
      <c r="H13" s="897">
        <f t="shared" si="0"/>
        <v>0</v>
      </c>
      <c r="I13" s="898"/>
      <c r="J13" s="60"/>
    </row>
    <row r="14" spans="1:10">
      <c r="A14" s="60"/>
      <c r="B14" s="900"/>
      <c r="C14" s="900"/>
      <c r="D14" s="899"/>
      <c r="E14" s="899"/>
      <c r="F14" s="899"/>
      <c r="G14" s="899"/>
      <c r="H14" s="897">
        <f t="shared" si="0"/>
        <v>0</v>
      </c>
      <c r="I14" s="898"/>
      <c r="J14" s="60"/>
    </row>
    <row r="15" spans="1:10">
      <c r="A15" s="60"/>
      <c r="B15" s="900"/>
      <c r="C15" s="900"/>
      <c r="D15" s="899"/>
      <c r="E15" s="899"/>
      <c r="F15" s="899"/>
      <c r="G15" s="899"/>
      <c r="H15" s="897">
        <f t="shared" si="0"/>
        <v>0</v>
      </c>
      <c r="I15" s="898"/>
      <c r="J15" s="60"/>
    </row>
    <row r="16" spans="1:10">
      <c r="A16" s="60"/>
      <c r="B16" s="900"/>
      <c r="C16" s="900"/>
      <c r="D16" s="899"/>
      <c r="E16" s="899"/>
      <c r="F16" s="899"/>
      <c r="G16" s="899"/>
      <c r="H16" s="897">
        <f t="shared" si="0"/>
        <v>0</v>
      </c>
      <c r="I16" s="898"/>
      <c r="J16" s="60"/>
    </row>
    <row r="17" spans="1:10">
      <c r="A17" s="60"/>
      <c r="B17" s="900" t="s">
        <v>335</v>
      </c>
      <c r="C17" s="900"/>
      <c r="D17" s="899">
        <f>SUM(D10:E16)</f>
        <v>0</v>
      </c>
      <c r="E17" s="899"/>
      <c r="F17" s="899">
        <f>SUM(F10:G16)</f>
        <v>0</v>
      </c>
      <c r="G17" s="899"/>
      <c r="H17" s="897">
        <f t="shared" si="0"/>
        <v>0</v>
      </c>
      <c r="I17" s="898"/>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899"/>
      <c r="E21" s="899"/>
      <c r="F21" s="899"/>
      <c r="G21" s="899"/>
      <c r="H21" s="897">
        <f>+D21-F21</f>
        <v>0</v>
      </c>
      <c r="I21" s="898"/>
      <c r="J21" s="60"/>
    </row>
    <row r="22" spans="1:10">
      <c r="A22" s="60"/>
      <c r="B22" s="900"/>
      <c r="C22" s="900"/>
      <c r="D22" s="899"/>
      <c r="E22" s="899"/>
      <c r="F22" s="899"/>
      <c r="G22" s="899"/>
      <c r="H22" s="897">
        <f t="shared" ref="H22:H24" si="1">+D22-F22</f>
        <v>0</v>
      </c>
      <c r="I22" s="898"/>
      <c r="J22" s="60"/>
    </row>
    <row r="23" spans="1:10">
      <c r="A23" s="60"/>
      <c r="B23" s="900"/>
      <c r="C23" s="900"/>
      <c r="D23" s="899"/>
      <c r="E23" s="899"/>
      <c r="F23" s="899"/>
      <c r="G23" s="899"/>
      <c r="H23" s="897">
        <f t="shared" si="1"/>
        <v>0</v>
      </c>
      <c r="I23" s="898"/>
      <c r="J23" s="60"/>
    </row>
    <row r="24" spans="1:10">
      <c r="A24" s="60"/>
      <c r="B24" s="900"/>
      <c r="C24" s="900"/>
      <c r="D24" s="899"/>
      <c r="E24" s="899"/>
      <c r="F24" s="899"/>
      <c r="G24" s="899"/>
      <c r="H24" s="897">
        <f t="shared" si="1"/>
        <v>0</v>
      </c>
      <c r="I24" s="898"/>
      <c r="J24" s="60"/>
    </row>
    <row r="25" spans="1:10">
      <c r="A25" s="60"/>
      <c r="B25" s="900" t="s">
        <v>337</v>
      </c>
      <c r="C25" s="900"/>
      <c r="D25" s="899">
        <f>SUM(D20:E24)</f>
        <v>0</v>
      </c>
      <c r="E25" s="899"/>
      <c r="F25" s="899">
        <f>SUM(F20:G24)</f>
        <v>0</v>
      </c>
      <c r="G25" s="899"/>
      <c r="H25" s="899">
        <f>+D25-F25</f>
        <v>0</v>
      </c>
      <c r="I25" s="899"/>
      <c r="J25" s="60"/>
    </row>
    <row r="26" spans="1:10">
      <c r="A26" s="60"/>
      <c r="B26" s="900"/>
      <c r="C26" s="900"/>
      <c r="D26" s="899"/>
      <c r="E26" s="899"/>
      <c r="F26" s="899"/>
      <c r="G26" s="899"/>
      <c r="H26" s="899"/>
      <c r="I26" s="899"/>
      <c r="J26" s="60"/>
    </row>
    <row r="27" spans="1:10">
      <c r="A27" s="60"/>
      <c r="B27" s="905" t="s">
        <v>138</v>
      </c>
      <c r="C27" s="906"/>
      <c r="D27" s="897">
        <f>+D17+D25</f>
        <v>0</v>
      </c>
      <c r="E27" s="898"/>
      <c r="F27" s="897">
        <f>+F17+F25</f>
        <v>0</v>
      </c>
      <c r="G27" s="898"/>
      <c r="H27" s="897">
        <f>+H17+H25</f>
        <v>0</v>
      </c>
      <c r="I27" s="898"/>
      <c r="J27" s="60"/>
    </row>
    <row r="28" spans="1:10">
      <c r="A28" s="60"/>
      <c r="B28" s="60"/>
      <c r="C28" s="60"/>
      <c r="D28" s="60"/>
      <c r="E28" s="60"/>
      <c r="F28" s="60"/>
      <c r="G28" s="60"/>
      <c r="H28" s="60"/>
      <c r="I28" s="60"/>
      <c r="J28" s="60"/>
    </row>
    <row r="31" spans="1:10">
      <c r="B31" s="901"/>
      <c r="C31" s="901"/>
      <c r="F31" s="901"/>
      <c r="G31" s="901"/>
      <c r="H31" s="901"/>
    </row>
    <row r="32" spans="1:10" ht="15">
      <c r="B32" s="837" t="str">
        <f>+COG!C86</f>
        <v>Juliana Orozco Dagnino</v>
      </c>
      <c r="C32" s="837"/>
      <c r="D32" s="482"/>
      <c r="E32" s="482"/>
      <c r="F32" s="837" t="str">
        <f>+CFG!F53</f>
        <v>Ivonne Sarahi Flores Duarte</v>
      </c>
      <c r="G32" s="837"/>
      <c r="H32" s="837"/>
    </row>
    <row r="33" spans="2:8" ht="15">
      <c r="B33" s="837" t="str">
        <f>+COG!C87</f>
        <v>Directora IMCACECO</v>
      </c>
      <c r="C33" s="837"/>
      <c r="D33" s="482"/>
      <c r="E33" s="482"/>
      <c r="F33" s="837" t="str">
        <f>+CFG!F54</f>
        <v>Coordinadora Administrativa</v>
      </c>
      <c r="G33" s="837"/>
      <c r="H33" s="837"/>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70" t="s">
        <v>447</v>
      </c>
      <c r="B1" s="871"/>
      <c r="C1" s="872"/>
    </row>
    <row r="2" spans="1:3" ht="15">
      <c r="A2" s="873" t="str">
        <f>+EA!C5</f>
        <v>INSTITUTO MUNICIPAL DE CAPACITACION Y CERTIFICACION POR COMPETENCIAS B.C.</v>
      </c>
      <c r="B2" s="800"/>
      <c r="C2" s="874"/>
    </row>
    <row r="3" spans="1:3" ht="22.5" customHeight="1">
      <c r="A3" s="873" t="s">
        <v>338</v>
      </c>
      <c r="B3" s="800"/>
      <c r="C3" s="874"/>
    </row>
    <row r="4" spans="1:3" ht="24" customHeight="1">
      <c r="A4" s="875" t="s">
        <v>463</v>
      </c>
      <c r="B4" s="876"/>
      <c r="C4" s="877"/>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37" t="str">
        <f>+COG!F86</f>
        <v>Ivonne Sarahi Flores Duarte</v>
      </c>
      <c r="C29" s="837"/>
    </row>
    <row r="30" spans="1:3" ht="15">
      <c r="A30" s="481" t="str">
        <f>+COG!C87</f>
        <v>Directora IMCACECO</v>
      </c>
      <c r="B30" s="837" t="str">
        <f>+COG!F87</f>
        <v>Coordinadora Administrativa</v>
      </c>
      <c r="C30" s="837"/>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70" t="str">
        <f>+EA!C5</f>
        <v>INSTITUTO MUNICIPAL DE CAPACITACION Y CERTIFICACION POR COMPETENCIAS B.C.</v>
      </c>
      <c r="B1" s="871"/>
      <c r="C1" s="871"/>
      <c r="D1" s="871"/>
      <c r="E1" s="871"/>
    </row>
    <row r="2" spans="1:5" ht="14.25" customHeight="1">
      <c r="A2" s="873" t="s">
        <v>372</v>
      </c>
      <c r="B2" s="800"/>
      <c r="C2" s="800"/>
      <c r="D2" s="800"/>
      <c r="E2" s="800"/>
    </row>
    <row r="3" spans="1:5" ht="18" customHeight="1">
      <c r="A3" s="875" t="s">
        <v>464</v>
      </c>
      <c r="B3" s="876"/>
      <c r="C3" s="876"/>
      <c r="D3" s="876"/>
      <c r="E3" s="876"/>
    </row>
    <row r="4" spans="1:5" ht="6" customHeight="1">
      <c r="A4" s="60"/>
      <c r="B4" s="60"/>
      <c r="C4" s="60"/>
      <c r="D4" s="60"/>
      <c r="E4" s="60"/>
    </row>
    <row r="5" spans="1:5" ht="17.25">
      <c r="A5" s="911" t="s">
        <v>76</v>
      </c>
      <c r="B5" s="911"/>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2" t="s">
        <v>429</v>
      </c>
      <c r="B8" s="913"/>
      <c r="C8" s="545">
        <v>0</v>
      </c>
      <c r="D8" s="545">
        <v>0</v>
      </c>
      <c r="E8" s="545">
        <v>0</v>
      </c>
    </row>
    <row r="9" spans="1:5">
      <c r="A9" s="914" t="s">
        <v>430</v>
      </c>
      <c r="B9" s="915"/>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16" t="s">
        <v>431</v>
      </c>
      <c r="B12" s="917"/>
      <c r="C12" s="700"/>
      <c r="D12" s="700"/>
      <c r="E12" s="700"/>
    </row>
    <row r="13" spans="1:5">
      <c r="A13" s="914" t="s">
        <v>432</v>
      </c>
      <c r="B13" s="915"/>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1" t="s">
        <v>76</v>
      </c>
      <c r="B17" s="911"/>
      <c r="C17" s="548" t="s">
        <v>206</v>
      </c>
      <c r="D17" s="548" t="s">
        <v>209</v>
      </c>
      <c r="E17" s="548" t="s">
        <v>428</v>
      </c>
    </row>
    <row r="18" spans="1:5" ht="6.75" customHeight="1">
      <c r="A18" s="503"/>
      <c r="B18" s="504"/>
      <c r="C18" s="549"/>
      <c r="D18" s="549"/>
      <c r="E18" s="549"/>
    </row>
    <row r="19" spans="1:5">
      <c r="A19" s="918" t="s">
        <v>376</v>
      </c>
      <c r="B19" s="919"/>
      <c r="C19" s="701">
        <f>+C15</f>
        <v>-1000000</v>
      </c>
      <c r="D19" s="701">
        <f t="shared" ref="D19:E19" si="3">+D15</f>
        <v>-197168.18</v>
      </c>
      <c r="E19" s="701">
        <f t="shared" si="3"/>
        <v>-196868.37</v>
      </c>
    </row>
    <row r="20" spans="1:5" ht="6" customHeight="1">
      <c r="A20" s="485"/>
      <c r="B20" s="486"/>
      <c r="C20" s="702"/>
      <c r="D20" s="702"/>
      <c r="E20" s="702"/>
    </row>
    <row r="21" spans="1:5">
      <c r="A21" s="918" t="s">
        <v>377</v>
      </c>
      <c r="B21" s="919"/>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1" t="s">
        <v>76</v>
      </c>
      <c r="B25" s="911"/>
      <c r="C25" s="484" t="s">
        <v>206</v>
      </c>
      <c r="D25" s="484" t="s">
        <v>209</v>
      </c>
      <c r="E25" s="484" t="s">
        <v>428</v>
      </c>
    </row>
    <row r="26" spans="1:5" ht="5.25" customHeight="1">
      <c r="A26" s="503"/>
      <c r="B26" s="504"/>
      <c r="C26" s="505"/>
      <c r="D26" s="505"/>
      <c r="E26" s="505"/>
    </row>
    <row r="27" spans="1:5">
      <c r="A27" s="918" t="s">
        <v>379</v>
      </c>
      <c r="B27" s="919"/>
      <c r="C27" s="550">
        <f>+EAI!E51</f>
        <v>0</v>
      </c>
      <c r="D27" s="551">
        <f>+EAI!H51</f>
        <v>0</v>
      </c>
      <c r="E27" s="550">
        <f>+EAI!I51</f>
        <v>0</v>
      </c>
    </row>
    <row r="28" spans="1:5" ht="5.25" customHeight="1">
      <c r="A28" s="485"/>
      <c r="B28" s="486"/>
      <c r="C28" s="552"/>
      <c r="D28" s="552"/>
      <c r="E28" s="552"/>
    </row>
    <row r="29" spans="1:5">
      <c r="A29" s="918" t="s">
        <v>380</v>
      </c>
      <c r="B29" s="919"/>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20" t="s">
        <v>382</v>
      </c>
      <c r="C32" s="920"/>
      <c r="D32" s="920"/>
      <c r="E32" s="920"/>
    </row>
    <row r="33" spans="1:5" ht="27.75" customHeight="1">
      <c r="A33" s="60"/>
      <c r="B33" s="920" t="s">
        <v>383</v>
      </c>
      <c r="C33" s="920"/>
      <c r="D33" s="920"/>
      <c r="E33" s="920"/>
    </row>
    <row r="34" spans="1:5">
      <c r="A34" s="60"/>
      <c r="B34" s="921" t="s">
        <v>384</v>
      </c>
      <c r="C34" s="921"/>
      <c r="D34" s="921"/>
      <c r="E34" s="921"/>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22" t="b">
        <f>B34=+Int!B30</f>
        <v>0</v>
      </c>
      <c r="D37" s="922"/>
      <c r="E37" s="922"/>
    </row>
    <row r="38" spans="1:5">
      <c r="A38" s="558"/>
    </row>
    <row r="39" spans="1:5">
      <c r="A39" s="558"/>
    </row>
    <row r="40" spans="1:5">
      <c r="B40" s="251"/>
      <c r="C40" s="251"/>
      <c r="D40" s="251"/>
      <c r="E40" s="251"/>
    </row>
  </sheetData>
  <mergeCells count="18">
    <mergeCell ref="B32:E32"/>
    <mergeCell ref="B33:E33"/>
    <mergeCell ref="B34:E34"/>
    <mergeCell ref="C37:E37"/>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42" t="s">
        <v>443</v>
      </c>
      <c r="D1" s="742"/>
      <c r="E1" s="742"/>
      <c r="F1" s="742"/>
      <c r="G1" s="742"/>
      <c r="H1" s="742"/>
      <c r="I1" s="742"/>
      <c r="J1" s="711"/>
      <c r="K1" s="137"/>
    </row>
    <row r="2" spans="1:11" ht="15.75">
      <c r="B2" s="138"/>
      <c r="C2" s="742" t="s">
        <v>80</v>
      </c>
      <c r="D2" s="742"/>
      <c r="E2" s="742"/>
      <c r="F2" s="742"/>
      <c r="G2" s="742"/>
      <c r="H2" s="742"/>
      <c r="I2" s="742"/>
      <c r="J2" s="712"/>
      <c r="K2" s="138"/>
    </row>
    <row r="3" spans="1:11" ht="10.5" customHeight="1">
      <c r="B3" s="138"/>
      <c r="C3" s="742" t="s">
        <v>1</v>
      </c>
      <c r="D3" s="742"/>
      <c r="E3" s="742"/>
      <c r="F3" s="742"/>
      <c r="G3" s="742"/>
      <c r="H3" s="742"/>
      <c r="I3" s="742"/>
      <c r="J3" s="712"/>
      <c r="K3" s="138"/>
    </row>
    <row r="4" spans="1:11" ht="6" customHeight="1">
      <c r="A4" s="35"/>
      <c r="B4" s="621"/>
      <c r="C4" s="713"/>
      <c r="D4" s="713"/>
      <c r="E4" s="713"/>
      <c r="F4" s="713"/>
      <c r="G4" s="713"/>
      <c r="H4" s="713"/>
      <c r="I4" s="714"/>
      <c r="J4" s="714"/>
      <c r="K4" s="99"/>
    </row>
    <row r="5" spans="1:11" ht="16.5" customHeight="1">
      <c r="A5" s="35"/>
      <c r="B5" s="105"/>
      <c r="C5" s="743" t="s">
        <v>449</v>
      </c>
      <c r="D5" s="743"/>
      <c r="E5" s="743"/>
      <c r="F5" s="743"/>
      <c r="G5" s="743"/>
      <c r="H5" s="743"/>
      <c r="I5" s="743"/>
      <c r="J5" s="743"/>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41" t="s">
        <v>76</v>
      </c>
      <c r="C8" s="741"/>
      <c r="D8" s="661">
        <v>2017</v>
      </c>
      <c r="E8" s="292">
        <v>2018</v>
      </c>
      <c r="F8" s="620"/>
      <c r="G8" s="741" t="s">
        <v>76</v>
      </c>
      <c r="H8" s="741"/>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40" t="s">
        <v>81</v>
      </c>
      <c r="C10" s="740"/>
      <c r="D10" s="626">
        <v>250000</v>
      </c>
      <c r="E10" s="300"/>
      <c r="F10" s="338"/>
      <c r="G10" s="740" t="s">
        <v>82</v>
      </c>
      <c r="H10" s="740"/>
      <c r="I10" s="626">
        <v>185116.25</v>
      </c>
      <c r="J10" s="300"/>
      <c r="K10" s="663"/>
    </row>
    <row r="11" spans="1:11" ht="15">
      <c r="A11" s="22"/>
      <c r="B11" s="738" t="s">
        <v>83</v>
      </c>
      <c r="C11" s="738"/>
      <c r="D11" s="628">
        <v>0</v>
      </c>
      <c r="E11" s="301">
        <f>SUM(E12:E19)</f>
        <v>0</v>
      </c>
      <c r="F11" s="338"/>
      <c r="G11" s="740" t="s">
        <v>84</v>
      </c>
      <c r="H11" s="740"/>
      <c r="I11" s="628">
        <v>185116.26</v>
      </c>
      <c r="J11" s="301">
        <v>0</v>
      </c>
      <c r="K11" s="664"/>
    </row>
    <row r="12" spans="1:11" ht="14.25">
      <c r="A12" s="21"/>
      <c r="B12" s="737" t="s">
        <v>85</v>
      </c>
      <c r="C12" s="737"/>
      <c r="D12" s="665">
        <v>0</v>
      </c>
      <c r="E12" s="344">
        <v>0</v>
      </c>
      <c r="F12" s="338"/>
      <c r="G12" s="737" t="s">
        <v>86</v>
      </c>
      <c r="H12" s="737"/>
      <c r="I12" s="665">
        <v>160066.62</v>
      </c>
      <c r="J12" s="344">
        <v>0</v>
      </c>
      <c r="K12" s="664"/>
    </row>
    <row r="13" spans="1:11" ht="14.25">
      <c r="A13" s="21"/>
      <c r="B13" s="737" t="s">
        <v>87</v>
      </c>
      <c r="C13" s="737"/>
      <c r="D13" s="665">
        <v>0</v>
      </c>
      <c r="E13" s="344">
        <v>0</v>
      </c>
      <c r="F13" s="338"/>
      <c r="G13" s="737" t="s">
        <v>88</v>
      </c>
      <c r="H13" s="737"/>
      <c r="I13" s="665">
        <v>5049.6400000000003</v>
      </c>
      <c r="J13" s="344">
        <v>0</v>
      </c>
      <c r="K13" s="664"/>
    </row>
    <row r="14" spans="1:11" ht="12" customHeight="1">
      <c r="A14" s="21"/>
      <c r="B14" s="737" t="s">
        <v>89</v>
      </c>
      <c r="C14" s="737"/>
      <c r="D14" s="665">
        <v>0</v>
      </c>
      <c r="E14" s="344">
        <v>0</v>
      </c>
      <c r="F14" s="338"/>
      <c r="G14" s="737" t="s">
        <v>90</v>
      </c>
      <c r="H14" s="737"/>
      <c r="I14" s="665">
        <v>20000</v>
      </c>
      <c r="J14" s="344">
        <v>0</v>
      </c>
      <c r="K14" s="664"/>
    </row>
    <row r="15" spans="1:11" ht="15">
      <c r="A15" s="21"/>
      <c r="B15" s="737" t="s">
        <v>91</v>
      </c>
      <c r="C15" s="737"/>
      <c r="D15" s="665">
        <v>0</v>
      </c>
      <c r="E15" s="344">
        <v>0</v>
      </c>
      <c r="F15" s="338"/>
      <c r="G15" s="299"/>
      <c r="H15" s="296"/>
      <c r="I15" s="666"/>
      <c r="J15" s="666"/>
      <c r="K15" s="664"/>
    </row>
    <row r="16" spans="1:11" ht="15">
      <c r="A16" s="21"/>
      <c r="B16" s="737" t="s">
        <v>92</v>
      </c>
      <c r="C16" s="737"/>
      <c r="D16" s="665">
        <v>0</v>
      </c>
      <c r="E16" s="344">
        <v>0</v>
      </c>
      <c r="F16" s="338"/>
      <c r="G16" s="740" t="s">
        <v>194</v>
      </c>
      <c r="H16" s="740"/>
      <c r="I16" s="301">
        <f>SUM(I17:I25)</f>
        <v>0</v>
      </c>
      <c r="J16" s="301">
        <f>SUM(J17:J25)</f>
        <v>0</v>
      </c>
      <c r="K16" s="664"/>
    </row>
    <row r="17" spans="1:11" ht="14.25">
      <c r="A17" s="21"/>
      <c r="B17" s="737" t="s">
        <v>93</v>
      </c>
      <c r="C17" s="737"/>
      <c r="D17" s="665">
        <v>0</v>
      </c>
      <c r="E17" s="344">
        <v>0</v>
      </c>
      <c r="F17" s="338"/>
      <c r="G17" s="737" t="s">
        <v>94</v>
      </c>
      <c r="H17" s="737"/>
      <c r="I17" s="344">
        <v>0</v>
      </c>
      <c r="J17" s="344">
        <v>0</v>
      </c>
      <c r="K17" s="664"/>
    </row>
    <row r="18" spans="1:11" ht="14.25">
      <c r="A18" s="21"/>
      <c r="B18" s="737" t="s">
        <v>95</v>
      </c>
      <c r="C18" s="737"/>
      <c r="D18" s="665">
        <v>0</v>
      </c>
      <c r="E18" s="344">
        <v>0</v>
      </c>
      <c r="F18" s="338"/>
      <c r="G18" s="737" t="s">
        <v>96</v>
      </c>
      <c r="H18" s="737"/>
      <c r="I18" s="344">
        <v>0</v>
      </c>
      <c r="J18" s="344">
        <v>0</v>
      </c>
      <c r="K18" s="664"/>
    </row>
    <row r="19" spans="1:11" ht="59.25" customHeight="1">
      <c r="A19" s="21"/>
      <c r="B19" s="739" t="s">
        <v>97</v>
      </c>
      <c r="C19" s="739"/>
      <c r="D19" s="665">
        <v>0</v>
      </c>
      <c r="E19" s="344">
        <v>0</v>
      </c>
      <c r="F19" s="338"/>
      <c r="G19" s="737" t="s">
        <v>98</v>
      </c>
      <c r="H19" s="737"/>
      <c r="I19" s="344">
        <v>0</v>
      </c>
      <c r="J19" s="344">
        <v>0</v>
      </c>
      <c r="K19" s="664"/>
    </row>
    <row r="20" spans="1:11" ht="15" customHeight="1">
      <c r="A20" s="22"/>
      <c r="B20" s="299"/>
      <c r="C20" s="296"/>
      <c r="D20" s="623"/>
      <c r="E20" s="666"/>
      <c r="F20" s="338"/>
      <c r="G20" s="737" t="s">
        <v>99</v>
      </c>
      <c r="H20" s="737"/>
      <c r="I20" s="344">
        <v>0</v>
      </c>
      <c r="J20" s="344">
        <v>0</v>
      </c>
      <c r="K20" s="664"/>
    </row>
    <row r="21" spans="1:11" ht="29.25" customHeight="1">
      <c r="A21" s="22"/>
      <c r="B21" s="738" t="s">
        <v>100</v>
      </c>
      <c r="C21" s="738"/>
      <c r="D21" s="628">
        <v>250000</v>
      </c>
      <c r="E21" s="301">
        <v>0</v>
      </c>
      <c r="F21" s="338"/>
      <c r="G21" s="737" t="s">
        <v>101</v>
      </c>
      <c r="H21" s="737"/>
      <c r="I21" s="344">
        <v>0</v>
      </c>
      <c r="J21" s="344">
        <v>0</v>
      </c>
      <c r="K21" s="664"/>
    </row>
    <row r="22" spans="1:11" ht="14.25">
      <c r="A22" s="21"/>
      <c r="B22" s="737" t="s">
        <v>102</v>
      </c>
      <c r="C22" s="737"/>
      <c r="D22" s="629">
        <v>0</v>
      </c>
      <c r="E22" s="304">
        <v>0</v>
      </c>
      <c r="F22" s="338"/>
      <c r="G22" s="737" t="s">
        <v>103</v>
      </c>
      <c r="H22" s="737"/>
      <c r="I22" s="344">
        <v>0</v>
      </c>
      <c r="J22" s="344">
        <v>0</v>
      </c>
      <c r="K22" s="664"/>
    </row>
    <row r="23" spans="1:11" ht="14.25">
      <c r="A23" s="21"/>
      <c r="B23" s="737" t="s">
        <v>193</v>
      </c>
      <c r="C23" s="737"/>
      <c r="D23" s="665">
        <v>250000</v>
      </c>
      <c r="E23" s="344">
        <v>0</v>
      </c>
      <c r="F23" s="338"/>
      <c r="G23" s="737" t="s">
        <v>104</v>
      </c>
      <c r="H23" s="737"/>
      <c r="I23" s="344">
        <v>0</v>
      </c>
      <c r="J23" s="344">
        <v>0</v>
      </c>
      <c r="K23" s="664"/>
    </row>
    <row r="24" spans="1:11" ht="15">
      <c r="A24" s="22"/>
      <c r="B24" s="299"/>
      <c r="C24" s="296"/>
      <c r="D24" s="623"/>
      <c r="E24" s="666"/>
      <c r="F24" s="338"/>
      <c r="G24" s="737" t="s">
        <v>105</v>
      </c>
      <c r="H24" s="737"/>
      <c r="I24" s="344">
        <v>0</v>
      </c>
      <c r="J24" s="344">
        <v>0</v>
      </c>
      <c r="K24" s="664"/>
    </row>
    <row r="25" spans="1:11" ht="15">
      <c r="A25" s="21"/>
      <c r="B25" s="738" t="s">
        <v>106</v>
      </c>
      <c r="C25" s="738"/>
      <c r="D25" s="628">
        <f>SUM(D26:D30)</f>
        <v>0</v>
      </c>
      <c r="E25" s="301">
        <f>SUM(E26:E30)</f>
        <v>0</v>
      </c>
      <c r="F25" s="338"/>
      <c r="G25" s="737" t="s">
        <v>107</v>
      </c>
      <c r="H25" s="737"/>
      <c r="I25" s="344">
        <v>0</v>
      </c>
      <c r="J25" s="344">
        <v>0</v>
      </c>
      <c r="K25" s="664"/>
    </row>
    <row r="26" spans="1:11" ht="15">
      <c r="A26" s="21"/>
      <c r="B26" s="737" t="s">
        <v>108</v>
      </c>
      <c r="C26" s="737"/>
      <c r="D26" s="667">
        <v>0</v>
      </c>
      <c r="E26" s="344">
        <v>0</v>
      </c>
      <c r="F26" s="338"/>
      <c r="G26" s="299"/>
      <c r="H26" s="296"/>
      <c r="I26" s="666"/>
      <c r="J26" s="666"/>
      <c r="K26" s="664"/>
    </row>
    <row r="27" spans="1:11" ht="15">
      <c r="A27" s="21"/>
      <c r="B27" s="737" t="s">
        <v>109</v>
      </c>
      <c r="C27" s="737"/>
      <c r="D27" s="665">
        <v>0</v>
      </c>
      <c r="E27" s="344">
        <v>0</v>
      </c>
      <c r="F27" s="338"/>
      <c r="G27" s="738" t="s">
        <v>102</v>
      </c>
      <c r="H27" s="738"/>
      <c r="I27" s="301">
        <v>0</v>
      </c>
      <c r="J27" s="301">
        <f>SUM(J28:J30)</f>
        <v>0</v>
      </c>
      <c r="K27" s="664"/>
    </row>
    <row r="28" spans="1:11" ht="28.5" customHeight="1">
      <c r="A28" s="21"/>
      <c r="B28" s="739" t="s">
        <v>110</v>
      </c>
      <c r="C28" s="739"/>
      <c r="D28" s="665">
        <v>0</v>
      </c>
      <c r="E28" s="344">
        <v>0</v>
      </c>
      <c r="F28" s="338"/>
      <c r="G28" s="737" t="s">
        <v>111</v>
      </c>
      <c r="H28" s="737"/>
      <c r="I28" s="344">
        <v>0</v>
      </c>
      <c r="J28" s="344">
        <v>0</v>
      </c>
      <c r="K28" s="664"/>
    </row>
    <row r="29" spans="1:11" ht="14.25">
      <c r="A29" s="21"/>
      <c r="B29" s="737" t="s">
        <v>112</v>
      </c>
      <c r="C29" s="737"/>
      <c r="D29" s="665">
        <v>0</v>
      </c>
      <c r="E29" s="344">
        <v>0</v>
      </c>
      <c r="F29" s="338"/>
      <c r="G29" s="737" t="s">
        <v>50</v>
      </c>
      <c r="H29" s="737"/>
      <c r="I29" s="344">
        <v>0</v>
      </c>
      <c r="J29" s="344">
        <v>0</v>
      </c>
      <c r="K29" s="664"/>
    </row>
    <row r="30" spans="1:11" ht="14.25">
      <c r="A30" s="21"/>
      <c r="B30" s="737" t="s">
        <v>113</v>
      </c>
      <c r="C30" s="737"/>
      <c r="D30" s="665">
        <v>0</v>
      </c>
      <c r="E30" s="344">
        <v>0</v>
      </c>
      <c r="F30" s="338"/>
      <c r="G30" s="737" t="s">
        <v>114</v>
      </c>
      <c r="H30" s="737"/>
      <c r="I30" s="344">
        <v>0</v>
      </c>
      <c r="J30" s="344">
        <v>0</v>
      </c>
      <c r="K30" s="664"/>
    </row>
    <row r="31" spans="1:11" ht="15">
      <c r="A31" s="22"/>
      <c r="B31" s="299"/>
      <c r="C31" s="303"/>
      <c r="D31" s="626"/>
      <c r="E31" s="300"/>
      <c r="F31" s="338"/>
      <c r="G31" s="299"/>
      <c r="H31" s="296"/>
      <c r="I31" s="666"/>
      <c r="J31" s="666"/>
      <c r="K31" s="664"/>
    </row>
    <row r="32" spans="1:11" ht="15">
      <c r="A32" s="39"/>
      <c r="B32" s="736" t="s">
        <v>115</v>
      </c>
      <c r="C32" s="736"/>
      <c r="D32" s="668">
        <f>D11+D21+D25</f>
        <v>250000</v>
      </c>
      <c r="E32" s="669">
        <f>E11+E21+E25</f>
        <v>0</v>
      </c>
      <c r="F32" s="670"/>
      <c r="G32" s="740" t="s">
        <v>116</v>
      </c>
      <c r="H32" s="740"/>
      <c r="I32" s="311">
        <v>0</v>
      </c>
      <c r="J32" s="311">
        <f>SUM(J33:J37)</f>
        <v>0</v>
      </c>
      <c r="K32" s="664"/>
    </row>
    <row r="33" spans="1:11" ht="14.25">
      <c r="A33" s="22"/>
      <c r="B33" s="736"/>
      <c r="C33" s="736"/>
      <c r="D33" s="300"/>
      <c r="E33" s="300"/>
      <c r="F33" s="338"/>
      <c r="G33" s="737" t="s">
        <v>117</v>
      </c>
      <c r="H33" s="737"/>
      <c r="I33" s="344">
        <v>0</v>
      </c>
      <c r="J33" s="344">
        <v>0</v>
      </c>
      <c r="K33" s="664"/>
    </row>
    <row r="34" spans="1:11" ht="14.25">
      <c r="A34" s="40"/>
      <c r="B34" s="338"/>
      <c r="C34" s="338"/>
      <c r="D34" s="339"/>
      <c r="E34" s="338"/>
      <c r="F34" s="338"/>
      <c r="G34" s="737" t="s">
        <v>118</v>
      </c>
      <c r="H34" s="737"/>
      <c r="I34" s="344">
        <v>0</v>
      </c>
      <c r="J34" s="344">
        <v>0</v>
      </c>
      <c r="K34" s="664"/>
    </row>
    <row r="35" spans="1:11" ht="14.25">
      <c r="A35" s="40"/>
      <c r="B35" s="338"/>
      <c r="C35" s="338"/>
      <c r="D35" s="339"/>
      <c r="E35" s="338"/>
      <c r="F35" s="338"/>
      <c r="G35" s="737" t="s">
        <v>119</v>
      </c>
      <c r="H35" s="737"/>
      <c r="I35" s="344">
        <v>0</v>
      </c>
      <c r="J35" s="344">
        <v>0</v>
      </c>
      <c r="K35" s="664"/>
    </row>
    <row r="36" spans="1:11" ht="14.25">
      <c r="A36" s="40"/>
      <c r="B36" s="338"/>
      <c r="C36" s="338"/>
      <c r="D36" s="338"/>
      <c r="E36" s="338"/>
      <c r="F36" s="338"/>
      <c r="G36" s="737" t="s">
        <v>120</v>
      </c>
      <c r="H36" s="737"/>
      <c r="I36" s="344">
        <v>0</v>
      </c>
      <c r="J36" s="344">
        <v>0</v>
      </c>
      <c r="K36" s="664"/>
    </row>
    <row r="37" spans="1:11" ht="14.25">
      <c r="A37" s="40"/>
      <c r="B37" s="338"/>
      <c r="C37" s="338"/>
      <c r="D37" s="338"/>
      <c r="E37" s="338"/>
      <c r="F37" s="338"/>
      <c r="G37" s="737" t="s">
        <v>121</v>
      </c>
      <c r="H37" s="737"/>
      <c r="I37" s="344">
        <v>0</v>
      </c>
      <c r="J37" s="344">
        <v>0</v>
      </c>
      <c r="K37" s="664"/>
    </row>
    <row r="38" spans="1:11" ht="15">
      <c r="A38" s="40"/>
      <c r="B38" s="338"/>
      <c r="C38" s="338"/>
      <c r="D38" s="338"/>
      <c r="E38" s="338"/>
      <c r="F38" s="338"/>
      <c r="G38" s="738" t="s">
        <v>122</v>
      </c>
      <c r="H38" s="738"/>
      <c r="I38" s="311">
        <f>SUM(I39:I44)</f>
        <v>0</v>
      </c>
      <c r="J38" s="311">
        <f>SUM(J39:J44)</f>
        <v>0</v>
      </c>
      <c r="K38" s="664"/>
    </row>
    <row r="39" spans="1:11" ht="30.75" customHeight="1">
      <c r="A39" s="40"/>
      <c r="B39" s="338"/>
      <c r="C39" s="338"/>
      <c r="D39" s="338"/>
      <c r="E39" s="338"/>
      <c r="F39" s="338"/>
      <c r="G39" s="739" t="s">
        <v>123</v>
      </c>
      <c r="H39" s="739"/>
      <c r="I39" s="344">
        <v>0</v>
      </c>
      <c r="J39" s="344">
        <v>0</v>
      </c>
      <c r="K39" s="664"/>
    </row>
    <row r="40" spans="1:11" ht="14.25">
      <c r="A40" s="40"/>
      <c r="B40" s="338"/>
      <c r="C40" s="338"/>
      <c r="D40" s="338"/>
      <c r="E40" s="338"/>
      <c r="F40" s="338"/>
      <c r="G40" s="737" t="s">
        <v>124</v>
      </c>
      <c r="H40" s="737"/>
      <c r="I40" s="344">
        <v>0</v>
      </c>
      <c r="J40" s="344">
        <v>0</v>
      </c>
      <c r="K40" s="664"/>
    </row>
    <row r="41" spans="1:11" ht="12" customHeight="1">
      <c r="A41" s="40"/>
      <c r="B41" s="338"/>
      <c r="C41" s="338"/>
      <c r="D41" s="338"/>
      <c r="E41" s="338"/>
      <c r="F41" s="338"/>
      <c r="G41" s="737" t="s">
        <v>125</v>
      </c>
      <c r="H41" s="737"/>
      <c r="I41" s="344">
        <v>0</v>
      </c>
      <c r="J41" s="344">
        <v>0</v>
      </c>
      <c r="K41" s="664"/>
    </row>
    <row r="42" spans="1:11" ht="30.75" customHeight="1">
      <c r="A42" s="40"/>
      <c r="B42" s="338"/>
      <c r="C42" s="338"/>
      <c r="D42" s="338"/>
      <c r="E42" s="338"/>
      <c r="F42" s="338"/>
      <c r="G42" s="739" t="s">
        <v>195</v>
      </c>
      <c r="H42" s="739"/>
      <c r="I42" s="344">
        <v>0</v>
      </c>
      <c r="J42" s="344">
        <v>0</v>
      </c>
      <c r="K42" s="664"/>
    </row>
    <row r="43" spans="1:11" ht="14.25">
      <c r="A43" s="40"/>
      <c r="B43" s="338"/>
      <c r="C43" s="338"/>
      <c r="D43" s="338"/>
      <c r="E43" s="338"/>
      <c r="F43" s="338"/>
      <c r="G43" s="737" t="s">
        <v>126</v>
      </c>
      <c r="H43" s="737"/>
      <c r="I43" s="344">
        <v>0</v>
      </c>
      <c r="J43" s="344">
        <v>0</v>
      </c>
      <c r="K43" s="664"/>
    </row>
    <row r="44" spans="1:11" ht="14.25">
      <c r="A44" s="40"/>
      <c r="B44" s="338"/>
      <c r="C44" s="338"/>
      <c r="D44" s="338"/>
      <c r="E44" s="338"/>
      <c r="F44" s="338"/>
      <c r="G44" s="737" t="s">
        <v>127</v>
      </c>
      <c r="H44" s="737"/>
      <c r="I44" s="344">
        <v>0</v>
      </c>
      <c r="J44" s="344">
        <v>0</v>
      </c>
      <c r="K44" s="664"/>
    </row>
    <row r="45" spans="1:11" ht="15">
      <c r="A45" s="40"/>
      <c r="B45" s="338"/>
      <c r="C45" s="338"/>
      <c r="D45" s="338"/>
      <c r="E45" s="338"/>
      <c r="F45" s="338"/>
      <c r="G45" s="738" t="s">
        <v>128</v>
      </c>
      <c r="H45" s="738"/>
      <c r="I45" s="311">
        <f>SUM(I46)</f>
        <v>0</v>
      </c>
      <c r="J45" s="311">
        <f>SUM(J46)</f>
        <v>0</v>
      </c>
      <c r="K45" s="664"/>
    </row>
    <row r="46" spans="1:11" ht="14.25">
      <c r="A46" s="40"/>
      <c r="B46" s="338"/>
      <c r="C46" s="338"/>
      <c r="D46" s="338"/>
      <c r="E46" s="338"/>
      <c r="F46" s="338"/>
      <c r="G46" s="737" t="s">
        <v>129</v>
      </c>
      <c r="H46" s="737"/>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6" t="s">
        <v>130</v>
      </c>
      <c r="H48" s="736"/>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1" t="s">
        <v>131</v>
      </c>
      <c r="H50" s="731"/>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32" t="s">
        <v>78</v>
      </c>
      <c r="C55" s="732"/>
      <c r="D55" s="732"/>
      <c r="E55" s="732"/>
      <c r="F55" s="732"/>
      <c r="G55" s="732"/>
      <c r="H55" s="732"/>
      <c r="I55" s="732"/>
      <c r="J55" s="732"/>
    </row>
    <row r="56" spans="1:11" ht="9.75" customHeight="1">
      <c r="B56" s="29"/>
      <c r="C56" s="30"/>
      <c r="D56" s="31"/>
      <c r="E56" s="31"/>
      <c r="G56" s="32"/>
      <c r="H56" s="30"/>
      <c r="I56" s="31"/>
      <c r="J56" s="31"/>
    </row>
    <row r="57" spans="1:11" ht="48.75" customHeight="1">
      <c r="B57" s="29"/>
      <c r="C57" s="733"/>
      <c r="D57" s="733"/>
      <c r="E57" s="31"/>
      <c r="G57" s="734"/>
      <c r="H57" s="734"/>
      <c r="I57" s="31"/>
      <c r="J57" s="31"/>
    </row>
    <row r="58" spans="1:11" ht="14.1" customHeight="1">
      <c r="B58" s="33"/>
      <c r="C58" s="735" t="s">
        <v>444</v>
      </c>
      <c r="D58" s="735"/>
      <c r="E58" s="320"/>
      <c r="F58" s="320"/>
      <c r="G58" s="735" t="s">
        <v>446</v>
      </c>
      <c r="H58" s="735"/>
      <c r="I58" s="23"/>
      <c r="J58" s="31"/>
    </row>
    <row r="59" spans="1:11" ht="14.1" customHeight="1">
      <c r="B59" s="34"/>
      <c r="C59" s="730" t="s">
        <v>445</v>
      </c>
      <c r="D59" s="730"/>
      <c r="E59" s="321"/>
      <c r="F59" s="321"/>
      <c r="G59" s="730" t="s">
        <v>427</v>
      </c>
      <c r="H59" s="730"/>
      <c r="I59" s="23"/>
      <c r="J59" s="31"/>
    </row>
    <row r="60" spans="1:11" ht="9.9499999999999993" customHeight="1">
      <c r="D60" s="44"/>
    </row>
    <row r="61" spans="1:11">
      <c r="D61" s="44"/>
    </row>
    <row r="62" spans="1:11">
      <c r="D62" s="44"/>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25" t="s">
        <v>447</v>
      </c>
      <c r="C2" s="926"/>
      <c r="D2" s="926"/>
      <c r="E2" s="926"/>
      <c r="F2" s="926"/>
      <c r="G2" s="926"/>
      <c r="H2" s="926"/>
      <c r="I2" s="926"/>
      <c r="J2" s="927"/>
    </row>
    <row r="3" spans="2:10">
      <c r="B3" s="925" t="str">
        <f>+EA!C5</f>
        <v>INSTITUTO MUNICIPAL DE CAPACITACION Y CERTIFICACION POR COMPETENCIAS B.C.</v>
      </c>
      <c r="C3" s="926"/>
      <c r="D3" s="926"/>
      <c r="E3" s="926"/>
      <c r="F3" s="926"/>
      <c r="G3" s="926"/>
      <c r="H3" s="926"/>
      <c r="I3" s="926"/>
      <c r="J3" s="927"/>
    </row>
    <row r="4" spans="2:10">
      <c r="B4" s="928" t="s">
        <v>341</v>
      </c>
      <c r="C4" s="929"/>
      <c r="D4" s="929"/>
      <c r="E4" s="929"/>
      <c r="F4" s="929"/>
      <c r="G4" s="929"/>
      <c r="H4" s="929"/>
      <c r="I4" s="929"/>
      <c r="J4" s="930"/>
    </row>
    <row r="5" spans="2:10">
      <c r="B5" s="931" t="s">
        <v>465</v>
      </c>
      <c r="C5" s="932"/>
      <c r="D5" s="932"/>
      <c r="E5" s="932"/>
      <c r="F5" s="932"/>
      <c r="G5" s="932"/>
      <c r="H5" s="932"/>
      <c r="I5" s="932"/>
      <c r="J5" s="933"/>
    </row>
    <row r="6" spans="2:10" s="50" customFormat="1" ht="8.25" customHeight="1">
      <c r="B6" s="561"/>
      <c r="C6" s="561"/>
      <c r="D6" s="561"/>
      <c r="E6" s="561"/>
      <c r="F6" s="561"/>
      <c r="G6" s="561"/>
      <c r="H6" s="561"/>
      <c r="I6" s="561"/>
      <c r="J6" s="561"/>
    </row>
    <row r="7" spans="2:10">
      <c r="B7" s="934" t="s">
        <v>76</v>
      </c>
      <c r="C7" s="935"/>
      <c r="D7" s="936"/>
      <c r="E7" s="860" t="s">
        <v>241</v>
      </c>
      <c r="F7" s="860"/>
      <c r="G7" s="860"/>
      <c r="H7" s="860"/>
      <c r="I7" s="860"/>
      <c r="J7" s="860" t="s">
        <v>233</v>
      </c>
    </row>
    <row r="8" spans="2:10" ht="25.5">
      <c r="B8" s="937"/>
      <c r="C8" s="938"/>
      <c r="D8" s="939"/>
      <c r="E8" s="498" t="s">
        <v>234</v>
      </c>
      <c r="F8" s="498" t="s">
        <v>235</v>
      </c>
      <c r="G8" s="498" t="s">
        <v>208</v>
      </c>
      <c r="H8" s="498" t="s">
        <v>209</v>
      </c>
      <c r="I8" s="498" t="s">
        <v>236</v>
      </c>
      <c r="J8" s="860"/>
    </row>
    <row r="9" spans="2:10" ht="15.75" customHeight="1">
      <c r="B9" s="940"/>
      <c r="C9" s="941"/>
      <c r="D9" s="942"/>
      <c r="E9" s="498">
        <v>1</v>
      </c>
      <c r="F9" s="498">
        <v>2</v>
      </c>
      <c r="G9" s="498" t="s">
        <v>237</v>
      </c>
      <c r="H9" s="498">
        <v>4</v>
      </c>
      <c r="I9" s="498">
        <v>5</v>
      </c>
      <c r="J9" s="498" t="s">
        <v>238</v>
      </c>
    </row>
    <row r="10" spans="2:10" ht="15" customHeight="1">
      <c r="B10" s="943" t="s">
        <v>342</v>
      </c>
      <c r="C10" s="944"/>
      <c r="D10" s="945"/>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6" t="s">
        <v>355</v>
      </c>
      <c r="D23" s="947"/>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6" t="s">
        <v>359</v>
      </c>
      <c r="D27" s="947"/>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43" t="s">
        <v>369</v>
      </c>
      <c r="C37" s="944"/>
      <c r="D37" s="945"/>
      <c r="E37" s="567"/>
      <c r="F37" s="501"/>
      <c r="G37" s="501">
        <f t="shared" si="0"/>
        <v>0</v>
      </c>
      <c r="H37" s="501"/>
      <c r="I37" s="501"/>
      <c r="J37" s="501">
        <f t="shared" si="1"/>
        <v>0</v>
      </c>
    </row>
    <row r="38" spans="1:11" ht="15" customHeight="1">
      <c r="B38" s="943" t="s">
        <v>370</v>
      </c>
      <c r="C38" s="944"/>
      <c r="D38" s="945"/>
      <c r="E38" s="567"/>
      <c r="F38" s="501"/>
      <c r="G38" s="501">
        <f t="shared" si="0"/>
        <v>0</v>
      </c>
      <c r="H38" s="501"/>
      <c r="I38" s="501"/>
      <c r="J38" s="501">
        <f t="shared" si="1"/>
        <v>0</v>
      </c>
    </row>
    <row r="39" spans="1:11" ht="15.75" customHeight="1">
      <c r="B39" s="943" t="s">
        <v>371</v>
      </c>
      <c r="C39" s="944"/>
      <c r="D39" s="945"/>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48" t="s">
        <v>239</v>
      </c>
      <c r="D41" s="94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5:D35"/>
    <mergeCell ref="B37:D37"/>
    <mergeCell ref="B38:D38"/>
    <mergeCell ref="B39:D39"/>
    <mergeCell ref="C41:D41"/>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50" t="str">
        <f>+EA!C5</f>
        <v>INSTITUTO MUNICIPAL DE CAPACITACION Y CERTIFICACION POR COMPETENCIAS B.C.</v>
      </c>
      <c r="D4" s="750"/>
      <c r="E4" s="67"/>
      <c r="F4" s="68"/>
      <c r="G4" s="68"/>
      <c r="H4" s="68"/>
    </row>
    <row r="5" spans="1:8">
      <c r="A5" s="65"/>
      <c r="B5" s="70"/>
      <c r="C5" s="71"/>
      <c r="D5" s="71"/>
      <c r="E5" s="72"/>
    </row>
    <row r="6" spans="1:8" s="75" customFormat="1">
      <c r="A6" s="73"/>
      <c r="B6" s="74"/>
      <c r="C6" s="73"/>
      <c r="D6" s="73"/>
      <c r="E6" s="74"/>
    </row>
    <row r="7" spans="1:8" s="76" customFormat="1">
      <c r="A7" s="956" t="s">
        <v>386</v>
      </c>
      <c r="B7" s="815"/>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15"/>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37" t="str">
        <f>+BInmu!D41</f>
        <v>Ivonne Sarahi Flores Duarte</v>
      </c>
      <c r="D22" s="837"/>
    </row>
    <row r="23" spans="1:4" ht="15">
      <c r="B23" s="481" t="str">
        <f>+BInmu!B42</f>
        <v>Directora IMCACECO</v>
      </c>
      <c r="C23" s="837" t="str">
        <f>+BInmu!D42</f>
        <v>Coordinadora Administrativa</v>
      </c>
      <c r="D23" s="837"/>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37" t="str">
        <f>+BInmu!D41</f>
        <v>Ivonne Sarahi Flores Duarte</v>
      </c>
      <c r="D22" s="837"/>
    </row>
    <row r="23" spans="1:4" ht="15">
      <c r="B23" s="483" t="str">
        <f>+BInmu!B42</f>
        <v>Directora IMCACECO</v>
      </c>
      <c r="C23" s="837" t="str">
        <f>+BInmu!D42</f>
        <v>Coordinadora Administrativa</v>
      </c>
      <c r="D23" s="837"/>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abSelected="1"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58" t="str">
        <f>EA!C1</f>
        <v>Cuenta  Pública 2017</v>
      </c>
      <c r="D3" s="758"/>
      <c r="E3" s="758"/>
      <c r="F3" s="758"/>
      <c r="G3" s="758"/>
      <c r="H3" s="758"/>
      <c r="I3" s="758"/>
      <c r="J3" s="102"/>
      <c r="K3" s="102"/>
      <c r="L3" s="100"/>
    </row>
    <row r="4" spans="1:12" ht="14.1" customHeight="1">
      <c r="B4" s="102"/>
      <c r="C4" s="758" t="s">
        <v>0</v>
      </c>
      <c r="D4" s="758"/>
      <c r="E4" s="758"/>
      <c r="F4" s="758"/>
      <c r="G4" s="758"/>
      <c r="H4" s="758"/>
      <c r="I4" s="758"/>
      <c r="J4" s="102"/>
      <c r="K4" s="102"/>
    </row>
    <row r="5" spans="1:12" ht="14.1" customHeight="1">
      <c r="B5" s="102"/>
      <c r="C5" s="759" t="s">
        <v>454</v>
      </c>
      <c r="D5" s="759"/>
      <c r="E5" s="759"/>
      <c r="F5" s="759"/>
      <c r="G5" s="759"/>
      <c r="H5" s="759"/>
      <c r="I5" s="759"/>
      <c r="J5" s="102"/>
      <c r="K5" s="102"/>
    </row>
    <row r="6" spans="1:12" ht="14.1" customHeight="1">
      <c r="B6" s="103"/>
      <c r="C6" s="760" t="s">
        <v>1</v>
      </c>
      <c r="D6" s="760"/>
      <c r="E6" s="760"/>
      <c r="F6" s="760"/>
      <c r="G6" s="760"/>
      <c r="H6" s="760"/>
      <c r="I6" s="760"/>
      <c r="J6" s="103"/>
      <c r="K6" s="103"/>
    </row>
    <row r="7" spans="1:12" ht="20.100000000000001" customHeight="1">
      <c r="A7" s="104"/>
      <c r="B7" s="105"/>
      <c r="C7" s="750" t="s">
        <v>449</v>
      </c>
      <c r="D7" s="750"/>
      <c r="E7" s="750"/>
      <c r="F7" s="750"/>
      <c r="G7" s="750"/>
      <c r="H7" s="750"/>
      <c r="I7" s="750"/>
      <c r="J7" s="75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44"/>
      <c r="B10" s="746" t="s">
        <v>77</v>
      </c>
      <c r="C10" s="746"/>
      <c r="D10" s="287" t="s">
        <v>5</v>
      </c>
      <c r="E10" s="287"/>
      <c r="F10" s="748"/>
      <c r="G10" s="746" t="s">
        <v>77</v>
      </c>
      <c r="H10" s="746"/>
      <c r="I10" s="287" t="s">
        <v>5</v>
      </c>
      <c r="J10" s="287"/>
      <c r="K10" s="289"/>
      <c r="L10" s="107"/>
    </row>
    <row r="11" spans="1:12" s="108" customFormat="1" ht="15" customHeight="1">
      <c r="A11" s="745"/>
      <c r="B11" s="747"/>
      <c r="C11" s="747"/>
      <c r="D11" s="288">
        <v>2017</v>
      </c>
      <c r="E11" s="288">
        <v>2018</v>
      </c>
      <c r="F11" s="749"/>
      <c r="G11" s="747"/>
      <c r="H11" s="74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8" t="s">
        <v>6</v>
      </c>
      <c r="C14" s="738"/>
      <c r="D14" s="625">
        <v>80881.87</v>
      </c>
      <c r="E14" s="296"/>
      <c r="F14" s="297"/>
      <c r="G14" s="738" t="s">
        <v>7</v>
      </c>
      <c r="H14" s="738"/>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6" t="s">
        <v>8</v>
      </c>
      <c r="C16" s="736"/>
      <c r="D16" s="626">
        <v>58283.85</v>
      </c>
      <c r="E16" s="300"/>
      <c r="F16" s="297"/>
      <c r="G16" s="736" t="s">
        <v>9</v>
      </c>
      <c r="H16" s="736"/>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7" t="s">
        <v>10</v>
      </c>
      <c r="C18" s="737"/>
      <c r="D18" s="629">
        <v>58283.85</v>
      </c>
      <c r="E18" s="304">
        <v>0</v>
      </c>
      <c r="F18" s="305">
        <f>E18-D18</f>
        <v>-58283.85</v>
      </c>
      <c r="G18" s="737" t="s">
        <v>11</v>
      </c>
      <c r="H18" s="737"/>
      <c r="I18" s="629">
        <v>15998.13</v>
      </c>
      <c r="J18" s="304"/>
      <c r="K18" s="110"/>
    </row>
    <row r="19" spans="1:11" ht="14.25">
      <c r="A19" s="111"/>
      <c r="B19" s="737" t="s">
        <v>12</v>
      </c>
      <c r="C19" s="737"/>
      <c r="D19" s="629">
        <v>0</v>
      </c>
      <c r="E19" s="304">
        <v>0</v>
      </c>
      <c r="F19" s="297"/>
      <c r="G19" s="737" t="s">
        <v>13</v>
      </c>
      <c r="H19" s="737"/>
      <c r="I19" s="629">
        <v>0</v>
      </c>
      <c r="J19" s="304">
        <v>0</v>
      </c>
      <c r="K19" s="110"/>
    </row>
    <row r="20" spans="1:11" ht="14.25">
      <c r="A20" s="111"/>
      <c r="B20" s="737" t="s">
        <v>14</v>
      </c>
      <c r="C20" s="737"/>
      <c r="D20" s="629">
        <v>0</v>
      </c>
      <c r="E20" s="304">
        <v>0</v>
      </c>
      <c r="F20" s="297"/>
      <c r="G20" s="737" t="s">
        <v>15</v>
      </c>
      <c r="H20" s="737"/>
      <c r="I20" s="629">
        <v>0</v>
      </c>
      <c r="J20" s="304">
        <v>0</v>
      </c>
      <c r="K20" s="110"/>
    </row>
    <row r="21" spans="1:11" ht="14.25">
      <c r="A21" s="111"/>
      <c r="B21" s="737" t="s">
        <v>16</v>
      </c>
      <c r="C21" s="737"/>
      <c r="D21" s="629">
        <v>0</v>
      </c>
      <c r="E21" s="304">
        <v>0</v>
      </c>
      <c r="F21" s="297"/>
      <c r="G21" s="737" t="s">
        <v>17</v>
      </c>
      <c r="H21" s="737"/>
      <c r="I21" s="629">
        <v>0</v>
      </c>
      <c r="J21" s="304">
        <v>0</v>
      </c>
      <c r="K21" s="110"/>
    </row>
    <row r="22" spans="1:11" ht="14.25">
      <c r="A22" s="111"/>
      <c r="B22" s="737" t="s">
        <v>18</v>
      </c>
      <c r="C22" s="737"/>
      <c r="D22" s="629">
        <v>0</v>
      </c>
      <c r="E22" s="304">
        <v>0</v>
      </c>
      <c r="F22" s="297"/>
      <c r="G22" s="737" t="s">
        <v>19</v>
      </c>
      <c r="H22" s="737"/>
      <c r="I22" s="629">
        <v>0</v>
      </c>
      <c r="J22" s="304">
        <v>0</v>
      </c>
      <c r="K22" s="110"/>
    </row>
    <row r="23" spans="1:11" ht="28.5" customHeight="1">
      <c r="A23" s="111"/>
      <c r="B23" s="737" t="s">
        <v>20</v>
      </c>
      <c r="C23" s="737"/>
      <c r="D23" s="630">
        <v>0</v>
      </c>
      <c r="E23" s="614">
        <v>0</v>
      </c>
      <c r="F23" s="615"/>
      <c r="G23" s="739" t="s">
        <v>21</v>
      </c>
      <c r="H23" s="739"/>
      <c r="I23" s="630">
        <v>0</v>
      </c>
      <c r="J23" s="614">
        <v>0</v>
      </c>
      <c r="K23" s="110"/>
    </row>
    <row r="24" spans="1:11" ht="14.25">
      <c r="A24" s="111"/>
      <c r="B24" s="737" t="s">
        <v>22</v>
      </c>
      <c r="C24" s="737"/>
      <c r="D24" s="629">
        <v>0</v>
      </c>
      <c r="E24" s="304">
        <v>0</v>
      </c>
      <c r="F24" s="297"/>
      <c r="G24" s="737" t="s">
        <v>23</v>
      </c>
      <c r="H24" s="737"/>
      <c r="I24" s="629">
        <v>0</v>
      </c>
      <c r="J24" s="304">
        <v>0</v>
      </c>
      <c r="K24" s="110"/>
    </row>
    <row r="25" spans="1:11" ht="14.25">
      <c r="A25" s="111"/>
      <c r="B25" s="306"/>
      <c r="C25" s="307"/>
      <c r="D25" s="625"/>
      <c r="E25" s="308"/>
      <c r="F25" s="297"/>
      <c r="G25" s="737" t="s">
        <v>24</v>
      </c>
      <c r="H25" s="737"/>
      <c r="I25" s="629">
        <v>0</v>
      </c>
      <c r="J25" s="304">
        <v>0</v>
      </c>
      <c r="K25" s="110"/>
    </row>
    <row r="26" spans="1:11" ht="15">
      <c r="A26" s="115"/>
      <c r="B26" s="736" t="s">
        <v>25</v>
      </c>
      <c r="C26" s="736"/>
      <c r="D26" s="631">
        <f>SUM(D18:D24)</f>
        <v>58283.85</v>
      </c>
      <c r="E26" s="309">
        <f>SUM(E18:E24)</f>
        <v>0</v>
      </c>
      <c r="F26" s="310"/>
      <c r="G26" s="299"/>
      <c r="H26" s="298"/>
      <c r="I26" s="627"/>
      <c r="J26" s="311"/>
      <c r="K26" s="110"/>
    </row>
    <row r="27" spans="1:11" ht="15">
      <c r="A27" s="115"/>
      <c r="B27" s="299"/>
      <c r="C27" s="312"/>
      <c r="D27" s="627"/>
      <c r="E27" s="311"/>
      <c r="F27" s="310"/>
      <c r="G27" s="736" t="s">
        <v>26</v>
      </c>
      <c r="H27" s="736"/>
      <c r="I27" s="631">
        <v>15998.13</v>
      </c>
      <c r="J27" s="309">
        <v>0</v>
      </c>
      <c r="K27" s="110"/>
    </row>
    <row r="28" spans="1:11" ht="14.25">
      <c r="A28" s="111"/>
      <c r="B28" s="306"/>
      <c r="C28" s="306"/>
      <c r="D28" s="625"/>
      <c r="E28" s="308"/>
      <c r="F28" s="297"/>
      <c r="G28" s="313"/>
      <c r="H28" s="307"/>
      <c r="I28" s="625"/>
      <c r="J28" s="308"/>
      <c r="K28" s="110"/>
    </row>
    <row r="29" spans="1:11" ht="14.25">
      <c r="A29" s="111"/>
      <c r="B29" s="736" t="s">
        <v>27</v>
      </c>
      <c r="C29" s="736"/>
      <c r="D29" s="626">
        <v>22598.02</v>
      </c>
      <c r="E29" s="300"/>
      <c r="F29" s="297"/>
      <c r="G29" s="736" t="s">
        <v>28</v>
      </c>
      <c r="H29" s="736"/>
      <c r="I29" s="626"/>
      <c r="J29" s="300"/>
      <c r="K29" s="110"/>
    </row>
    <row r="30" spans="1:11" ht="14.25">
      <c r="A30" s="111"/>
      <c r="B30" s="306"/>
      <c r="C30" s="306"/>
      <c r="D30" s="625"/>
      <c r="E30" s="308"/>
      <c r="F30" s="297"/>
      <c r="G30" s="306"/>
      <c r="H30" s="307"/>
      <c r="I30" s="625"/>
      <c r="J30" s="308"/>
      <c r="K30" s="110"/>
    </row>
    <row r="31" spans="1:11" ht="14.25">
      <c r="A31" s="111"/>
      <c r="B31" s="737" t="s">
        <v>29</v>
      </c>
      <c r="C31" s="737"/>
      <c r="D31" s="629">
        <v>0</v>
      </c>
      <c r="E31" s="304">
        <v>0</v>
      </c>
      <c r="F31" s="297"/>
      <c r="G31" s="737" t="s">
        <v>30</v>
      </c>
      <c r="H31" s="737"/>
      <c r="I31" s="629">
        <v>0</v>
      </c>
      <c r="J31" s="304">
        <v>0</v>
      </c>
      <c r="K31" s="110"/>
    </row>
    <row r="32" spans="1:11" ht="14.25">
      <c r="A32" s="111"/>
      <c r="B32" s="737" t="s">
        <v>31</v>
      </c>
      <c r="C32" s="737"/>
      <c r="D32" s="629">
        <v>0</v>
      </c>
      <c r="E32" s="304">
        <v>0</v>
      </c>
      <c r="F32" s="297"/>
      <c r="G32" s="737" t="s">
        <v>32</v>
      </c>
      <c r="H32" s="737"/>
      <c r="I32" s="629">
        <v>0</v>
      </c>
      <c r="J32" s="304">
        <v>0</v>
      </c>
      <c r="K32" s="110"/>
    </row>
    <row r="33" spans="1:11" ht="14.25">
      <c r="A33" s="111"/>
      <c r="B33" s="737" t="s">
        <v>33</v>
      </c>
      <c r="C33" s="737"/>
      <c r="D33" s="629">
        <v>0</v>
      </c>
      <c r="E33" s="304">
        <v>0</v>
      </c>
      <c r="F33" s="297"/>
      <c r="G33" s="737" t="s">
        <v>34</v>
      </c>
      <c r="H33" s="737"/>
      <c r="I33" s="629">
        <v>0</v>
      </c>
      <c r="J33" s="304">
        <v>0</v>
      </c>
      <c r="K33" s="110"/>
    </row>
    <row r="34" spans="1:11" ht="14.25">
      <c r="A34" s="111"/>
      <c r="B34" s="737" t="s">
        <v>35</v>
      </c>
      <c r="C34" s="737"/>
      <c r="D34" s="629">
        <v>22598.02</v>
      </c>
      <c r="E34" s="304">
        <v>0</v>
      </c>
      <c r="F34" s="297"/>
      <c r="G34" s="737" t="s">
        <v>36</v>
      </c>
      <c r="H34" s="737"/>
      <c r="I34" s="629">
        <v>0</v>
      </c>
      <c r="J34" s="304">
        <v>0</v>
      </c>
      <c r="K34" s="110"/>
    </row>
    <row r="35" spans="1:11" ht="26.25" customHeight="1">
      <c r="A35" s="111"/>
      <c r="B35" s="737" t="s">
        <v>37</v>
      </c>
      <c r="C35" s="737"/>
      <c r="D35" s="629">
        <v>0</v>
      </c>
      <c r="E35" s="304">
        <v>0</v>
      </c>
      <c r="F35" s="297"/>
      <c r="G35" s="739" t="s">
        <v>38</v>
      </c>
      <c r="H35" s="739"/>
      <c r="I35" s="629">
        <v>0</v>
      </c>
      <c r="J35" s="304">
        <v>0</v>
      </c>
      <c r="K35" s="110"/>
    </row>
    <row r="36" spans="1:11" ht="14.25">
      <c r="A36" s="111"/>
      <c r="B36" s="737" t="s">
        <v>39</v>
      </c>
      <c r="C36" s="737"/>
      <c r="D36" s="629">
        <v>0</v>
      </c>
      <c r="E36" s="304">
        <v>0</v>
      </c>
      <c r="F36" s="305">
        <f>E36-D36</f>
        <v>0</v>
      </c>
      <c r="G36" s="737" t="s">
        <v>40</v>
      </c>
      <c r="H36" s="737"/>
      <c r="I36" s="629">
        <v>0</v>
      </c>
      <c r="J36" s="304">
        <v>0</v>
      </c>
      <c r="K36" s="110"/>
    </row>
    <row r="37" spans="1:11" ht="14.25">
      <c r="A37" s="111"/>
      <c r="B37" s="737" t="s">
        <v>41</v>
      </c>
      <c r="C37" s="737"/>
      <c r="D37" s="629">
        <v>0</v>
      </c>
      <c r="E37" s="304">
        <v>0</v>
      </c>
      <c r="F37" s="297"/>
      <c r="G37" s="306"/>
      <c r="H37" s="307"/>
      <c r="I37" s="625"/>
      <c r="J37" s="308"/>
      <c r="K37" s="110"/>
    </row>
    <row r="38" spans="1:11" ht="15">
      <c r="A38" s="111"/>
      <c r="B38" s="737" t="s">
        <v>42</v>
      </c>
      <c r="C38" s="737"/>
      <c r="D38" s="629">
        <v>0</v>
      </c>
      <c r="E38" s="304">
        <v>0</v>
      </c>
      <c r="F38" s="297"/>
      <c r="G38" s="736" t="s">
        <v>43</v>
      </c>
      <c r="H38" s="736"/>
      <c r="I38" s="631">
        <f>SUM(I31:I36)</f>
        <v>0</v>
      </c>
      <c r="J38" s="309">
        <f>SUM(J31:J36)</f>
        <v>0</v>
      </c>
      <c r="K38" s="110"/>
    </row>
    <row r="39" spans="1:11" ht="15">
      <c r="A39" s="111"/>
      <c r="B39" s="737" t="s">
        <v>44</v>
      </c>
      <c r="C39" s="737"/>
      <c r="D39" s="629">
        <v>0</v>
      </c>
      <c r="E39" s="304">
        <v>0</v>
      </c>
      <c r="F39" s="297"/>
      <c r="G39" s="299"/>
      <c r="H39" s="312"/>
      <c r="I39" s="627"/>
      <c r="J39" s="311"/>
      <c r="K39" s="110"/>
    </row>
    <row r="40" spans="1:11" ht="15">
      <c r="A40" s="111"/>
      <c r="B40" s="306"/>
      <c r="C40" s="307"/>
      <c r="D40" s="625"/>
      <c r="E40" s="308"/>
      <c r="F40" s="297"/>
      <c r="G40" s="736" t="s">
        <v>190</v>
      </c>
      <c r="H40" s="736"/>
      <c r="I40" s="631">
        <f>I27+I38</f>
        <v>15998.13</v>
      </c>
      <c r="J40" s="309">
        <f>J27+J38</f>
        <v>0</v>
      </c>
      <c r="K40" s="110"/>
    </row>
    <row r="41" spans="1:11" ht="15">
      <c r="A41" s="115"/>
      <c r="B41" s="736" t="s">
        <v>46</v>
      </c>
      <c r="C41" s="736"/>
      <c r="D41" s="631">
        <f>SUM(D31:D39)</f>
        <v>22598.02</v>
      </c>
      <c r="E41" s="309">
        <f>SUM(E31:E39)</f>
        <v>0</v>
      </c>
      <c r="F41" s="310"/>
      <c r="G41" s="299"/>
      <c r="H41" s="314"/>
      <c r="I41" s="627"/>
      <c r="J41" s="311"/>
      <c r="K41" s="110"/>
    </row>
    <row r="42" spans="1:11" ht="15">
      <c r="A42" s="111"/>
      <c r="B42" s="306"/>
      <c r="C42" s="299"/>
      <c r="D42" s="625"/>
      <c r="E42" s="308"/>
      <c r="F42" s="297"/>
      <c r="G42" s="738" t="s">
        <v>47</v>
      </c>
      <c r="H42" s="738"/>
      <c r="I42" s="625">
        <v>64883.74</v>
      </c>
      <c r="J42" s="308"/>
      <c r="K42" s="110"/>
    </row>
    <row r="43" spans="1:11" ht="15">
      <c r="A43" s="111"/>
      <c r="B43" s="736" t="s">
        <v>191</v>
      </c>
      <c r="C43" s="736"/>
      <c r="D43" s="632">
        <f>D26+D41</f>
        <v>80881.87</v>
      </c>
      <c r="E43" s="315">
        <f>E26+E41</f>
        <v>0</v>
      </c>
      <c r="F43" s="297"/>
      <c r="G43" s="299"/>
      <c r="H43" s="314"/>
      <c r="I43" s="625"/>
      <c r="J43" s="308"/>
      <c r="K43" s="110"/>
    </row>
    <row r="44" spans="1:11" ht="15">
      <c r="A44" s="111"/>
      <c r="B44" s="306"/>
      <c r="C44" s="306"/>
      <c r="D44" s="633"/>
      <c r="E44" s="316"/>
      <c r="F44" s="297"/>
      <c r="G44" s="736" t="s">
        <v>49</v>
      </c>
      <c r="H44" s="736"/>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7" t="s">
        <v>50</v>
      </c>
      <c r="H46" s="737"/>
      <c r="I46" s="629">
        <v>0</v>
      </c>
      <c r="J46" s="304">
        <v>0</v>
      </c>
      <c r="K46" s="110"/>
    </row>
    <row r="47" spans="1:11" ht="14.25">
      <c r="A47" s="111"/>
      <c r="B47" s="306"/>
      <c r="C47" s="751"/>
      <c r="D47" s="751"/>
      <c r="E47" s="308"/>
      <c r="F47" s="297"/>
      <c r="G47" s="737" t="s">
        <v>51</v>
      </c>
      <c r="H47" s="737"/>
      <c r="I47" s="629">
        <v>0</v>
      </c>
      <c r="J47" s="304">
        <v>0</v>
      </c>
      <c r="K47" s="110"/>
    </row>
    <row r="48" spans="1:11" ht="14.25">
      <c r="A48" s="111"/>
      <c r="B48" s="306"/>
      <c r="C48" s="751"/>
      <c r="D48" s="751"/>
      <c r="E48" s="308"/>
      <c r="F48" s="297"/>
      <c r="G48" s="737" t="s">
        <v>52</v>
      </c>
      <c r="H48" s="737"/>
      <c r="I48" s="629">
        <v>0</v>
      </c>
      <c r="J48" s="304">
        <v>0</v>
      </c>
      <c r="K48" s="110"/>
    </row>
    <row r="49" spans="1:11" ht="14.25">
      <c r="A49" s="111"/>
      <c r="B49" s="306"/>
      <c r="C49" s="751"/>
      <c r="D49" s="751"/>
      <c r="E49" s="308"/>
      <c r="F49" s="297"/>
      <c r="G49" s="306"/>
      <c r="H49" s="296"/>
      <c r="I49" s="625"/>
      <c r="J49" s="308"/>
      <c r="K49" s="110"/>
    </row>
    <row r="50" spans="1:11" ht="15">
      <c r="A50" s="111"/>
      <c r="B50" s="306"/>
      <c r="C50" s="751"/>
      <c r="D50" s="751"/>
      <c r="E50" s="308"/>
      <c r="F50" s="297"/>
      <c r="G50" s="736" t="s">
        <v>53</v>
      </c>
      <c r="H50" s="736"/>
      <c r="I50" s="631">
        <v>64883.74</v>
      </c>
      <c r="J50" s="309">
        <v>0</v>
      </c>
      <c r="K50" s="110"/>
    </row>
    <row r="51" spans="1:11" ht="15">
      <c r="A51" s="111"/>
      <c r="B51" s="306"/>
      <c r="C51" s="751"/>
      <c r="D51" s="751"/>
      <c r="E51" s="308"/>
      <c r="F51" s="297"/>
      <c r="G51" s="299"/>
      <c r="H51" s="296"/>
      <c r="I51" s="624"/>
      <c r="J51" s="317"/>
      <c r="K51" s="110"/>
    </row>
    <row r="52" spans="1:11" ht="14.25">
      <c r="A52" s="111"/>
      <c r="B52" s="306"/>
      <c r="C52" s="751"/>
      <c r="D52" s="751"/>
      <c r="E52" s="308"/>
      <c r="F52" s="297"/>
      <c r="G52" s="737" t="s">
        <v>54</v>
      </c>
      <c r="H52" s="737"/>
      <c r="I52" s="634">
        <f>EA!I50</f>
        <v>64883.739999999991</v>
      </c>
      <c r="J52" s="318">
        <f>+EA!J50</f>
        <v>0</v>
      </c>
      <c r="K52" s="110"/>
    </row>
    <row r="53" spans="1:11" ht="14.25">
      <c r="A53" s="111"/>
      <c r="B53" s="306"/>
      <c r="C53" s="751"/>
      <c r="D53" s="751"/>
      <c r="E53" s="308"/>
      <c r="F53" s="297"/>
      <c r="G53" s="737" t="s">
        <v>55</v>
      </c>
      <c r="H53" s="737"/>
      <c r="I53" s="629">
        <v>0</v>
      </c>
      <c r="J53" s="304">
        <v>0</v>
      </c>
      <c r="K53" s="110"/>
    </row>
    <row r="54" spans="1:11" ht="14.25">
      <c r="A54" s="111"/>
      <c r="B54" s="306"/>
      <c r="C54" s="751"/>
      <c r="D54" s="751"/>
      <c r="E54" s="308"/>
      <c r="F54" s="297"/>
      <c r="G54" s="737" t="s">
        <v>56</v>
      </c>
      <c r="H54" s="737"/>
      <c r="I54" s="629">
        <v>0</v>
      </c>
      <c r="J54" s="304">
        <v>0</v>
      </c>
      <c r="K54" s="110"/>
    </row>
    <row r="55" spans="1:11" ht="14.25">
      <c r="A55" s="111"/>
      <c r="B55" s="306"/>
      <c r="C55" s="306"/>
      <c r="D55" s="308"/>
      <c r="E55" s="308"/>
      <c r="F55" s="297"/>
      <c r="G55" s="737" t="s">
        <v>57</v>
      </c>
      <c r="H55" s="737"/>
      <c r="I55" s="629">
        <v>0</v>
      </c>
      <c r="J55" s="304">
        <v>0</v>
      </c>
      <c r="K55" s="110"/>
    </row>
    <row r="56" spans="1:11" ht="14.25">
      <c r="A56" s="111"/>
      <c r="B56" s="306"/>
      <c r="C56" s="306"/>
      <c r="D56" s="308"/>
      <c r="E56" s="308"/>
      <c r="F56" s="297"/>
      <c r="G56" s="737" t="s">
        <v>58</v>
      </c>
      <c r="H56" s="737"/>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6" t="s">
        <v>59</v>
      </c>
      <c r="H58" s="736"/>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7" t="s">
        <v>60</v>
      </c>
      <c r="H60" s="737"/>
      <c r="I60" s="629">
        <v>0</v>
      </c>
      <c r="J60" s="304">
        <v>0</v>
      </c>
      <c r="K60" s="110"/>
    </row>
    <row r="61" spans="1:11" ht="14.25">
      <c r="A61" s="111"/>
      <c r="B61" s="306"/>
      <c r="C61" s="306"/>
      <c r="D61" s="308"/>
      <c r="E61" s="308"/>
      <c r="F61" s="297"/>
      <c r="G61" s="737" t="s">
        <v>61</v>
      </c>
      <c r="H61" s="737"/>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6" t="s">
        <v>62</v>
      </c>
      <c r="H63" s="736"/>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7" t="s">
        <v>192</v>
      </c>
      <c r="H65" s="757"/>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6" t="s">
        <v>78</v>
      </c>
      <c r="C70" s="756"/>
      <c r="D70" s="756"/>
      <c r="E70" s="756"/>
      <c r="F70" s="756"/>
      <c r="G70" s="756"/>
      <c r="H70" s="756"/>
      <c r="I70" s="756"/>
      <c r="J70" s="756"/>
    </row>
    <row r="71" spans="1:11" ht="9.75" customHeight="1">
      <c r="B71" s="112"/>
      <c r="C71" s="121"/>
      <c r="D71" s="122"/>
      <c r="E71" s="122"/>
      <c r="G71" s="123"/>
      <c r="H71" s="121"/>
      <c r="I71" s="122"/>
      <c r="J71" s="122"/>
    </row>
    <row r="72" spans="1:11" ht="42" customHeight="1">
      <c r="B72" s="112"/>
      <c r="C72" s="755"/>
      <c r="D72" s="755"/>
      <c r="E72" s="122"/>
      <c r="G72" s="754"/>
      <c r="H72" s="754"/>
      <c r="I72" s="122"/>
      <c r="J72" s="122"/>
    </row>
    <row r="73" spans="1:11" ht="14.1" customHeight="1">
      <c r="B73" s="129"/>
      <c r="C73" s="753" t="s">
        <v>444</v>
      </c>
      <c r="D73" s="753"/>
      <c r="E73" s="122"/>
      <c r="F73" s="130"/>
      <c r="G73" s="753" t="s">
        <v>446</v>
      </c>
      <c r="H73" s="753"/>
      <c r="I73" s="113"/>
      <c r="J73" s="122"/>
    </row>
    <row r="74" spans="1:11" ht="14.1" customHeight="1">
      <c r="B74" s="131"/>
      <c r="C74" s="752" t="s">
        <v>445</v>
      </c>
      <c r="D74" s="752"/>
      <c r="E74" s="132"/>
      <c r="F74" s="130"/>
      <c r="G74" s="752" t="str">
        <f>+EA!G59</f>
        <v>Coordinadora Administrativa</v>
      </c>
      <c r="H74" s="752"/>
      <c r="I74" s="113"/>
      <c r="J74" s="12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3" t="s">
        <v>447</v>
      </c>
      <c r="D3" s="763"/>
      <c r="E3" s="763"/>
      <c r="F3" s="763"/>
      <c r="G3" s="763"/>
      <c r="H3" s="763"/>
      <c r="I3" s="763"/>
      <c r="J3" s="404"/>
      <c r="K3" s="137"/>
    </row>
    <row r="4" spans="1:11" ht="14.1" customHeight="1">
      <c r="A4" s="138"/>
      <c r="B4" s="60"/>
      <c r="C4" s="763" t="s">
        <v>66</v>
      </c>
      <c r="D4" s="763"/>
      <c r="E4" s="763"/>
      <c r="F4" s="763"/>
      <c r="G4" s="763"/>
      <c r="H4" s="763"/>
      <c r="I4" s="763"/>
      <c r="J4" s="322"/>
      <c r="K4" s="138"/>
    </row>
    <row r="5" spans="1:11" ht="14.1" customHeight="1">
      <c r="A5" s="139"/>
      <c r="B5" s="60"/>
      <c r="C5" s="764" t="s">
        <v>455</v>
      </c>
      <c r="D5" s="764"/>
      <c r="E5" s="764"/>
      <c r="F5" s="764"/>
      <c r="G5" s="764"/>
      <c r="H5" s="764"/>
      <c r="I5" s="764"/>
      <c r="J5" s="322"/>
      <c r="K5" s="138"/>
    </row>
    <row r="6" spans="1:11" ht="14.1" customHeight="1">
      <c r="A6" s="139"/>
      <c r="B6" s="60"/>
      <c r="C6" s="763" t="s">
        <v>1</v>
      </c>
      <c r="D6" s="763"/>
      <c r="E6" s="763"/>
      <c r="F6" s="763"/>
      <c r="G6" s="763"/>
      <c r="H6" s="763"/>
      <c r="I6" s="763"/>
      <c r="J6" s="322"/>
      <c r="K6" s="138"/>
    </row>
    <row r="7" spans="1:11" ht="20.100000000000001" customHeight="1">
      <c r="A7" s="139"/>
      <c r="B7" s="635"/>
      <c r="C7" s="765" t="str">
        <f>+EA!C5</f>
        <v>INSTITUTO MUNICIPAL DE CAPACITACION Y CERTIFICACION POR COMPETENCIAS B.C.</v>
      </c>
      <c r="D7" s="765"/>
      <c r="E7" s="765"/>
      <c r="F7" s="765"/>
      <c r="G7" s="765"/>
      <c r="H7" s="765"/>
      <c r="I7" s="765"/>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2" t="s">
        <v>76</v>
      </c>
      <c r="C11" s="762"/>
      <c r="D11" s="645" t="s">
        <v>67</v>
      </c>
      <c r="E11" s="645" t="s">
        <v>68</v>
      </c>
      <c r="F11" s="622"/>
      <c r="G11" s="762" t="s">
        <v>76</v>
      </c>
      <c r="H11" s="762"/>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8" t="s">
        <v>6</v>
      </c>
      <c r="C14" s="738"/>
      <c r="D14" s="358">
        <f>D16+D26</f>
        <v>0</v>
      </c>
      <c r="E14" s="659"/>
      <c r="F14" s="338"/>
      <c r="G14" s="738" t="s">
        <v>7</v>
      </c>
      <c r="H14" s="738"/>
      <c r="I14" s="655"/>
      <c r="J14" s="358">
        <v>0</v>
      </c>
      <c r="K14" s="110"/>
    </row>
    <row r="15" spans="1:11" ht="15">
      <c r="A15" s="151"/>
      <c r="B15" s="299"/>
      <c r="C15" s="298"/>
      <c r="D15" s="650"/>
      <c r="E15" s="660"/>
      <c r="F15" s="338"/>
      <c r="G15" s="299"/>
      <c r="H15" s="299"/>
      <c r="I15" s="656"/>
      <c r="J15" s="650"/>
      <c r="K15" s="110"/>
    </row>
    <row r="16" spans="1:11" ht="15">
      <c r="A16" s="151"/>
      <c r="B16" s="738" t="s">
        <v>8</v>
      </c>
      <c r="C16" s="738"/>
      <c r="D16" s="358">
        <f>SUM(D18:D24)</f>
        <v>0</v>
      </c>
      <c r="E16" s="659"/>
      <c r="F16" s="338"/>
      <c r="G16" s="738" t="s">
        <v>9</v>
      </c>
      <c r="H16" s="738"/>
      <c r="I16" s="655"/>
      <c r="J16" s="358">
        <v>0</v>
      </c>
      <c r="K16" s="110"/>
    </row>
    <row r="17" spans="1:11" ht="15">
      <c r="A17" s="151"/>
      <c r="B17" s="299"/>
      <c r="C17" s="298"/>
      <c r="D17" s="650"/>
      <c r="E17" s="660"/>
      <c r="F17" s="338"/>
      <c r="G17" s="299"/>
      <c r="H17" s="299"/>
      <c r="I17" s="656"/>
      <c r="J17" s="650"/>
      <c r="K17" s="110"/>
    </row>
    <row r="18" spans="1:11" ht="14.25">
      <c r="A18" s="150"/>
      <c r="B18" s="737" t="s">
        <v>10</v>
      </c>
      <c r="C18" s="737"/>
      <c r="D18" s="651">
        <f>IF(ESF!D18&lt;ESF!E18,ESF!E18-ESF!D18,0)</f>
        <v>0</v>
      </c>
      <c r="E18" s="658">
        <f>IF(D18&gt;0,0,ESF!D18-ESF!E18)</f>
        <v>58283.85</v>
      </c>
      <c r="F18" s="338"/>
      <c r="G18" s="737" t="s">
        <v>11</v>
      </c>
      <c r="H18" s="737"/>
      <c r="I18" s="657">
        <f>IF(ESF!I18&gt;ESF!J18,ESF!I18-ESF!J18,0)</f>
        <v>15998.13</v>
      </c>
      <c r="J18" s="651">
        <v>0</v>
      </c>
      <c r="K18" s="110"/>
    </row>
    <row r="19" spans="1:11" ht="14.25">
      <c r="A19" s="150"/>
      <c r="B19" s="737" t="s">
        <v>12</v>
      </c>
      <c r="C19" s="737"/>
      <c r="D19" s="651">
        <f>IF(ESF!D19&lt;ESF!E19,ESF!E19-ESF!D19,0)</f>
        <v>0</v>
      </c>
      <c r="E19" s="658">
        <f>IF(D19&gt;0,0,ESF!D19-ESF!E19)</f>
        <v>0</v>
      </c>
      <c r="F19" s="338"/>
      <c r="G19" s="737" t="s">
        <v>13</v>
      </c>
      <c r="H19" s="737"/>
      <c r="I19" s="651">
        <f>IF(ESF!I19&gt;ESF!J19,ESF!I19-ESF!J19,0)</f>
        <v>0</v>
      </c>
      <c r="J19" s="651">
        <f>IF(I19&gt;0,0,ESF!J19-ESF!I19)</f>
        <v>0</v>
      </c>
      <c r="K19" s="110"/>
    </row>
    <row r="20" spans="1:11" ht="14.25">
      <c r="A20" s="150"/>
      <c r="B20" s="737" t="s">
        <v>14</v>
      </c>
      <c r="C20" s="737"/>
      <c r="D20" s="651">
        <f>IF(ESF!D20&lt;ESF!E20,ESF!E20-ESF!D20,0)</f>
        <v>0</v>
      </c>
      <c r="E20" s="658">
        <f>IF(D20&gt;0,0,ESF!D20-ESF!E20)</f>
        <v>0</v>
      </c>
      <c r="F20" s="338"/>
      <c r="G20" s="737" t="s">
        <v>15</v>
      </c>
      <c r="H20" s="737"/>
      <c r="I20" s="651">
        <f>IF(ESF!I20&gt;ESF!J20,ESF!I20-ESF!J20,0)</f>
        <v>0</v>
      </c>
      <c r="J20" s="651">
        <f>IF(I20&gt;0,0,ESF!J20-ESF!I20)</f>
        <v>0</v>
      </c>
      <c r="K20" s="110"/>
    </row>
    <row r="21" spans="1:11" ht="14.25">
      <c r="A21" s="150"/>
      <c r="B21" s="737" t="s">
        <v>16</v>
      </c>
      <c r="C21" s="737"/>
      <c r="D21" s="651">
        <f>IF(ESF!D21&lt;ESF!E21,ESF!E21-ESF!D21,0)</f>
        <v>0</v>
      </c>
      <c r="E21" s="658">
        <f>IF(D21&gt;0,0,ESF!D21-ESF!E21)</f>
        <v>0</v>
      </c>
      <c r="F21" s="338"/>
      <c r="G21" s="737" t="s">
        <v>17</v>
      </c>
      <c r="H21" s="737"/>
      <c r="I21" s="651">
        <f>IF(ESF!I21&gt;ESF!J21,ESF!I21-ESF!J21,0)</f>
        <v>0</v>
      </c>
      <c r="J21" s="651">
        <f>IF(I21&gt;0,0,ESF!J21-ESF!I21)</f>
        <v>0</v>
      </c>
      <c r="K21" s="110"/>
    </row>
    <row r="22" spans="1:11" ht="14.25">
      <c r="A22" s="150"/>
      <c r="B22" s="737" t="s">
        <v>18</v>
      </c>
      <c r="C22" s="737"/>
      <c r="D22" s="651">
        <f>IF(ESF!D22&lt;ESF!E22,ESF!E22-ESF!D22,0)</f>
        <v>0</v>
      </c>
      <c r="E22" s="658">
        <f>IF(D22&gt;0,0,ESF!D22-ESF!E22)</f>
        <v>0</v>
      </c>
      <c r="F22" s="338"/>
      <c r="G22" s="737" t="s">
        <v>19</v>
      </c>
      <c r="H22" s="737"/>
      <c r="I22" s="651">
        <f>IF(ESF!I22&gt;ESF!J22,ESF!I22-ESF!J22,0)</f>
        <v>0</v>
      </c>
      <c r="J22" s="651">
        <f>IF(I22&gt;0,0,ESF!J22-ESF!I22)</f>
        <v>0</v>
      </c>
      <c r="K22" s="110"/>
    </row>
    <row r="23" spans="1:11" ht="25.5" customHeight="1">
      <c r="A23" s="150"/>
      <c r="B23" s="737" t="s">
        <v>20</v>
      </c>
      <c r="C23" s="737"/>
      <c r="D23" s="651">
        <f>IF(ESF!D23&lt;ESF!E23,ESF!E23-ESF!D23,0)</f>
        <v>0</v>
      </c>
      <c r="E23" s="658">
        <f>IF(D23&gt;0,0,ESF!D23-ESF!E23)</f>
        <v>0</v>
      </c>
      <c r="F23" s="338"/>
      <c r="G23" s="739" t="s">
        <v>21</v>
      </c>
      <c r="H23" s="739"/>
      <c r="I23" s="651">
        <f>IF(ESF!I23&gt;ESF!J23,ESF!I23-ESF!J23,0)</f>
        <v>0</v>
      </c>
      <c r="J23" s="651">
        <f>IF(I23&gt;0,0,ESF!J23-ESF!I23)</f>
        <v>0</v>
      </c>
      <c r="K23" s="110"/>
    </row>
    <row r="24" spans="1:11" ht="14.25">
      <c r="A24" s="150"/>
      <c r="B24" s="737" t="s">
        <v>22</v>
      </c>
      <c r="C24" s="737"/>
      <c r="D24" s="651">
        <f>IF(ESF!D24&lt;ESF!E24,ESF!E24-ESF!D24,0)</f>
        <v>0</v>
      </c>
      <c r="E24" s="658">
        <f>IF(D24&gt;0,0,ESF!D24-ESF!E24)</f>
        <v>0</v>
      </c>
      <c r="F24" s="652">
        <f>E19+E24-D23-D33</f>
        <v>0</v>
      </c>
      <c r="G24" s="737" t="s">
        <v>23</v>
      </c>
      <c r="H24" s="737"/>
      <c r="I24" s="651">
        <f>IF(ESF!I24&gt;ESF!J24,ESF!I24-ESF!J24,0)</f>
        <v>0</v>
      </c>
      <c r="J24" s="651">
        <f>IF(I24&gt;0,0,ESF!J24-ESF!I24)</f>
        <v>0</v>
      </c>
      <c r="K24" s="110"/>
    </row>
    <row r="25" spans="1:11" ht="15">
      <c r="A25" s="151"/>
      <c r="B25" s="299"/>
      <c r="C25" s="298"/>
      <c r="D25" s="650"/>
      <c r="E25" s="660"/>
      <c r="F25" s="338"/>
      <c r="G25" s="737" t="s">
        <v>24</v>
      </c>
      <c r="H25" s="737"/>
      <c r="I25" s="651">
        <f>IF(ESF!I25&gt;ESF!J25,ESF!I25-ESF!J25,0)</f>
        <v>0</v>
      </c>
      <c r="J25" s="651">
        <f>IF(I25&gt;0,0,ESF!J25-ESF!I25)</f>
        <v>0</v>
      </c>
      <c r="K25" s="110"/>
    </row>
    <row r="26" spans="1:11" ht="15">
      <c r="A26" s="151"/>
      <c r="B26" s="738" t="s">
        <v>27</v>
      </c>
      <c r="C26" s="738"/>
      <c r="D26" s="358">
        <f>SUM(D28:D36)</f>
        <v>0</v>
      </c>
      <c r="E26" s="659"/>
      <c r="F26" s="338"/>
      <c r="G26" s="299"/>
      <c r="H26" s="299"/>
      <c r="I26" s="650"/>
      <c r="J26" s="650"/>
      <c r="K26" s="110"/>
    </row>
    <row r="27" spans="1:11" ht="15">
      <c r="A27" s="151"/>
      <c r="B27" s="299"/>
      <c r="C27" s="298"/>
      <c r="D27" s="650"/>
      <c r="E27" s="660"/>
      <c r="F27" s="338"/>
      <c r="G27" s="736" t="s">
        <v>28</v>
      </c>
      <c r="H27" s="736"/>
      <c r="I27" s="358">
        <f>SUM(I29:I34)</f>
        <v>0</v>
      </c>
      <c r="J27" s="358">
        <f>SUM(J29:J34)</f>
        <v>0</v>
      </c>
      <c r="K27" s="110"/>
    </row>
    <row r="28" spans="1:11" ht="15">
      <c r="A28" s="150"/>
      <c r="B28" s="737" t="s">
        <v>29</v>
      </c>
      <c r="C28" s="737"/>
      <c r="D28" s="651">
        <f>IF(ESF!D31&lt;ESF!E31,ESF!E31-ESF!D31,0)</f>
        <v>0</v>
      </c>
      <c r="E28" s="658">
        <f>IF(D28&gt;0,0,ESF!D31-ESF!E31)</f>
        <v>0</v>
      </c>
      <c r="F28" s="338"/>
      <c r="G28" s="299"/>
      <c r="H28" s="299"/>
      <c r="I28" s="650"/>
      <c r="J28" s="650"/>
      <c r="K28" s="110"/>
    </row>
    <row r="29" spans="1:11" ht="14.25">
      <c r="A29" s="150"/>
      <c r="B29" s="737" t="s">
        <v>31</v>
      </c>
      <c r="C29" s="737"/>
      <c r="D29" s="651">
        <f>IF(ESF!D32&lt;ESF!E32,ESF!E32-ESF!D32,0)</f>
        <v>0</v>
      </c>
      <c r="E29" s="658">
        <f>IF(D29&gt;0,0,ESF!D32-ESF!E32)</f>
        <v>0</v>
      </c>
      <c r="F29" s="339"/>
      <c r="G29" s="737" t="s">
        <v>30</v>
      </c>
      <c r="H29" s="737"/>
      <c r="I29" s="651">
        <f>IF(ESF!I31&gt;ESF!J31,ESF!I31-ESF!J31,0)</f>
        <v>0</v>
      </c>
      <c r="J29" s="651">
        <f>IF(I29&gt;0,0,ESF!J31-ESF!I31)</f>
        <v>0</v>
      </c>
      <c r="K29" s="110"/>
    </row>
    <row r="30" spans="1:11" ht="14.25">
      <c r="A30" s="150"/>
      <c r="B30" s="737" t="s">
        <v>33</v>
      </c>
      <c r="C30" s="737"/>
      <c r="D30" s="651">
        <f>IF(ESF!D33&lt;ESF!E33,ESF!E33-ESF!D33,0)</f>
        <v>0</v>
      </c>
      <c r="E30" s="658">
        <f>IF(D30&gt;0,0,ESF!D33-ESF!E33)</f>
        <v>0</v>
      </c>
      <c r="F30" s="338"/>
      <c r="G30" s="737" t="s">
        <v>32</v>
      </c>
      <c r="H30" s="737"/>
      <c r="I30" s="651">
        <f>IF(ESF!I32&gt;ESF!J32,ESF!I32-ESF!J32,0)</f>
        <v>0</v>
      </c>
      <c r="J30" s="651">
        <f>IF(I30&gt;0,0,ESF!J32-ESF!I32)</f>
        <v>0</v>
      </c>
      <c r="K30" s="110"/>
    </row>
    <row r="31" spans="1:11" ht="14.25">
      <c r="A31" s="150"/>
      <c r="B31" s="737" t="s">
        <v>35</v>
      </c>
      <c r="C31" s="737"/>
      <c r="D31" s="651">
        <f>IF(ESF!D34&lt;ESF!E34,ESF!E34-ESF!D34,0)</f>
        <v>0</v>
      </c>
      <c r="E31" s="658">
        <f>IF(D31&gt;0,0,ESF!D34-ESF!E34)</f>
        <v>22598.02</v>
      </c>
      <c r="F31" s="338"/>
      <c r="G31" s="737" t="s">
        <v>34</v>
      </c>
      <c r="H31" s="737"/>
      <c r="I31" s="651">
        <f>IF(ESF!I33&gt;ESF!J33,ESF!I33-ESF!J33,0)</f>
        <v>0</v>
      </c>
      <c r="J31" s="651">
        <f>IF(I31&gt;0,0,ESF!J33-ESF!I33)</f>
        <v>0</v>
      </c>
      <c r="K31" s="110"/>
    </row>
    <row r="32" spans="1:11" ht="14.25">
      <c r="A32" s="150"/>
      <c r="B32" s="737" t="s">
        <v>37</v>
      </c>
      <c r="C32" s="737"/>
      <c r="D32" s="651">
        <f>IF(ESF!D35&lt;ESF!E35,ESF!E35-ESF!D35,0)</f>
        <v>0</v>
      </c>
      <c r="E32" s="651">
        <f>IF(D32&gt;0,0,ESF!D35-ESF!E35)</f>
        <v>0</v>
      </c>
      <c r="F32" s="338"/>
      <c r="G32" s="737" t="s">
        <v>36</v>
      </c>
      <c r="H32" s="737"/>
      <c r="I32" s="651">
        <f>IF(ESF!I34&gt;ESF!J34,ESF!I34-ESF!J34,0)</f>
        <v>0</v>
      </c>
      <c r="J32" s="651">
        <f>IF(I32&gt;0,0,ESF!J34-ESF!I34)</f>
        <v>0</v>
      </c>
      <c r="K32" s="110"/>
    </row>
    <row r="33" spans="1:13" ht="26.1" customHeight="1">
      <c r="A33" s="150"/>
      <c r="B33" s="739" t="s">
        <v>39</v>
      </c>
      <c r="C33" s="739"/>
      <c r="D33" s="651">
        <f>IF(ESF!D36&lt;ESF!E36,ESF!E36-ESF!D36,0)</f>
        <v>0</v>
      </c>
      <c r="E33" s="651">
        <f>IF(D33&gt;0,0,ESF!D36-ESF!E36)</f>
        <v>0</v>
      </c>
      <c r="F33" s="338"/>
      <c r="G33" s="739" t="s">
        <v>38</v>
      </c>
      <c r="H33" s="739"/>
      <c r="I33" s="651">
        <f>IF(ESF!I35&gt;ESF!J35,ESF!I35-ESF!J35,0)</f>
        <v>0</v>
      </c>
      <c r="J33" s="651">
        <f>IF(I33&gt;0,0,ESF!J35-ESF!I35)</f>
        <v>0</v>
      </c>
      <c r="K33" s="110"/>
    </row>
    <row r="34" spans="1:13" ht="14.25">
      <c r="A34" s="150"/>
      <c r="B34" s="737" t="s">
        <v>41</v>
      </c>
      <c r="C34" s="737"/>
      <c r="D34" s="651">
        <f>IF(ESF!D37&lt;ESF!E37,ESF!E37-ESF!D37,0)</f>
        <v>0</v>
      </c>
      <c r="E34" s="651">
        <f>IF(D34&gt;0,0,ESF!D37-ESF!E37)</f>
        <v>0</v>
      </c>
      <c r="F34" s="338"/>
      <c r="G34" s="737" t="s">
        <v>40</v>
      </c>
      <c r="H34" s="737"/>
      <c r="I34" s="651">
        <f>IF(ESF!I36&gt;ESF!J36,ESF!I36-ESF!J36,0)</f>
        <v>0</v>
      </c>
      <c r="J34" s="651">
        <f>IF(I34&gt;0,0,ESF!J36-ESF!I36)</f>
        <v>0</v>
      </c>
      <c r="K34" s="110"/>
    </row>
    <row r="35" spans="1:13" ht="25.5" customHeight="1">
      <c r="A35" s="150"/>
      <c r="B35" s="739" t="s">
        <v>42</v>
      </c>
      <c r="C35" s="739"/>
      <c r="D35" s="651">
        <f>IF(ESF!D38&lt;ESF!E38,ESF!E38-ESF!D38,0)</f>
        <v>0</v>
      </c>
      <c r="E35" s="651">
        <f>IF(D35&gt;0,0,ESF!D38-ESF!E38)</f>
        <v>0</v>
      </c>
      <c r="F35" s="338"/>
      <c r="G35" s="299"/>
      <c r="H35" s="299"/>
      <c r="I35" s="653"/>
      <c r="J35" s="653"/>
      <c r="K35" s="110"/>
    </row>
    <row r="36" spans="1:13" ht="15">
      <c r="A36" s="150"/>
      <c r="B36" s="737" t="s">
        <v>44</v>
      </c>
      <c r="C36" s="737"/>
      <c r="D36" s="651">
        <f>IF(ESF!D39&lt;ESF!E39,ESF!E39-ESF!D39,0)</f>
        <v>0</v>
      </c>
      <c r="E36" s="651">
        <f>IF(D36&gt;0,0,ESF!D39-ESF!E39)</f>
        <v>0</v>
      </c>
      <c r="F36" s="338"/>
      <c r="G36" s="738" t="s">
        <v>47</v>
      </c>
      <c r="H36" s="738"/>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8" t="s">
        <v>49</v>
      </c>
      <c r="H38" s="738"/>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7" t="s">
        <v>50</v>
      </c>
      <c r="H40" s="737"/>
      <c r="I40" s="658">
        <f>IF(ESF!I46&gt;ESF!J46,ESF!I46-ESF!J46,0)</f>
        <v>0</v>
      </c>
      <c r="J40" s="651">
        <f>IF(I40&gt;0,0,ESF!J46-ESF!I46)</f>
        <v>0</v>
      </c>
      <c r="K40" s="110"/>
    </row>
    <row r="41" spans="1:13" ht="14.25">
      <c r="A41" s="151"/>
      <c r="B41" s="640"/>
      <c r="C41" s="640"/>
      <c r="D41" s="640"/>
      <c r="E41" s="640"/>
      <c r="F41" s="338"/>
      <c r="G41" s="737" t="s">
        <v>51</v>
      </c>
      <c r="H41" s="737"/>
      <c r="I41" s="658">
        <f>IF(ESF!I47&gt;ESF!J47,ESF!I47-ESF!J47,0)</f>
        <v>0</v>
      </c>
      <c r="J41" s="651">
        <f>IF(I41&gt;0,0,ESF!J47-ESF!I47)</f>
        <v>0</v>
      </c>
      <c r="K41" s="110"/>
    </row>
    <row r="42" spans="1:13" ht="14.25">
      <c r="A42" s="150"/>
      <c r="B42" s="640"/>
      <c r="C42" s="640"/>
      <c r="D42" s="640"/>
      <c r="E42" s="640"/>
      <c r="F42" s="338"/>
      <c r="G42" s="737" t="s">
        <v>52</v>
      </c>
      <c r="H42" s="737"/>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8" t="s">
        <v>53</v>
      </c>
      <c r="H44" s="738"/>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7" t="s">
        <v>54</v>
      </c>
      <c r="H46" s="737"/>
      <c r="I46" s="657">
        <f>IF(ESF!I52&gt;ESF!J52,ESF!I52-ESF!J52,0)</f>
        <v>64883.739999999991</v>
      </c>
      <c r="J46" s="651">
        <f>IF(I46&gt;0,0,ESF!J52-ESF!I52)</f>
        <v>0</v>
      </c>
      <c r="K46" s="110"/>
    </row>
    <row r="47" spans="1:13" ht="14.25">
      <c r="A47" s="150"/>
      <c r="B47" s="640"/>
      <c r="C47" s="640"/>
      <c r="D47" s="640"/>
      <c r="E47" s="640"/>
      <c r="F47" s="338"/>
      <c r="G47" s="737" t="s">
        <v>55</v>
      </c>
      <c r="H47" s="737"/>
      <c r="I47" s="651">
        <f>IF(ESF!I53&gt;ESF!J53,ESF!I53-ESF!J53,0)</f>
        <v>0</v>
      </c>
      <c r="J47" s="651">
        <f>IF(I47&gt;0,0,ESF!J53-ESF!I53)</f>
        <v>0</v>
      </c>
      <c r="K47" s="110"/>
    </row>
    <row r="48" spans="1:13" ht="14.25">
      <c r="A48" s="150"/>
      <c r="B48" s="640"/>
      <c r="C48" s="640"/>
      <c r="D48" s="640"/>
      <c r="E48" s="640"/>
      <c r="F48" s="338"/>
      <c r="G48" s="737" t="s">
        <v>56</v>
      </c>
      <c r="H48" s="737"/>
      <c r="I48" s="651">
        <f>IF(ESF!I54&gt;ESF!J54,ESF!I54-ESF!J54,0)</f>
        <v>0</v>
      </c>
      <c r="J48" s="651">
        <f>IF(I48&gt;0,0,ESF!J54-ESF!I54)</f>
        <v>0</v>
      </c>
      <c r="K48" s="110"/>
    </row>
    <row r="49" spans="1:11" ht="14.25">
      <c r="A49" s="150"/>
      <c r="B49" s="640"/>
      <c r="C49" s="640"/>
      <c r="D49" s="640"/>
      <c r="E49" s="640"/>
      <c r="F49" s="338"/>
      <c r="G49" s="737" t="s">
        <v>57</v>
      </c>
      <c r="H49" s="737"/>
      <c r="I49" s="651">
        <f>IF(ESF!I55&gt;ESF!J55,ESF!I55-ESF!J55,0)</f>
        <v>0</v>
      </c>
      <c r="J49" s="651">
        <f>IF(I49&gt;0,0,ESF!J55-ESF!I55)</f>
        <v>0</v>
      </c>
      <c r="K49" s="110"/>
    </row>
    <row r="50" spans="1:11" ht="14.25">
      <c r="A50" s="151"/>
      <c r="B50" s="640"/>
      <c r="C50" s="640"/>
      <c r="D50" s="640"/>
      <c r="E50" s="640"/>
      <c r="F50" s="338"/>
      <c r="G50" s="737" t="s">
        <v>58</v>
      </c>
      <c r="H50" s="737"/>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8" t="s">
        <v>79</v>
      </c>
      <c r="H52" s="738"/>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7" t="s">
        <v>60</v>
      </c>
      <c r="H54" s="737"/>
      <c r="I54" s="651">
        <f>IF(ESF!I60&gt;ESF!J60,ESF!I60-ESF!J60,0)</f>
        <v>0</v>
      </c>
      <c r="J54" s="651">
        <f>IF(I54&gt;0,0,ESF!J60-ESF!I60)</f>
        <v>0</v>
      </c>
      <c r="K54" s="110"/>
    </row>
    <row r="55" spans="1:11" ht="19.5" customHeight="1">
      <c r="A55" s="152"/>
      <c r="B55" s="429"/>
      <c r="C55" s="429"/>
      <c r="D55" s="429"/>
      <c r="E55" s="429"/>
      <c r="F55" s="426"/>
      <c r="G55" s="761" t="s">
        <v>61</v>
      </c>
      <c r="H55" s="761"/>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6" t="s">
        <v>78</v>
      </c>
      <c r="C59" s="756"/>
      <c r="D59" s="756"/>
      <c r="E59" s="756"/>
      <c r="F59" s="756"/>
      <c r="G59" s="756"/>
      <c r="H59" s="756"/>
      <c r="I59" s="756"/>
      <c r="J59" s="756"/>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53" t="s">
        <v>444</v>
      </c>
      <c r="D62" s="753"/>
      <c r="E62" s="122"/>
      <c r="F62" s="122"/>
      <c r="G62" s="753" t="s">
        <v>446</v>
      </c>
      <c r="H62" s="753"/>
      <c r="I62" s="113"/>
      <c r="J62" s="122"/>
    </row>
    <row r="63" spans="1:11" ht="14.1" customHeight="1">
      <c r="B63" s="131"/>
      <c r="C63" s="752" t="str">
        <f>+EA!C59</f>
        <v>Directora IMCACECO</v>
      </c>
      <c r="D63" s="752"/>
      <c r="E63" s="132"/>
      <c r="F63" s="132"/>
      <c r="G63" s="752" t="str">
        <f>+EA!G59</f>
        <v>Coordinadora Administrativa</v>
      </c>
      <c r="H63" s="752"/>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2" t="s">
        <v>2</v>
      </c>
      <c r="B2" s="772"/>
      <c r="C2" s="772"/>
      <c r="D2" s="772"/>
      <c r="E2" s="13" t="e">
        <f>ESF!#REF!</f>
        <v>#REF!</v>
      </c>
    </row>
    <row r="3" spans="1:5" ht="90.75">
      <c r="A3" s="772" t="s">
        <v>4</v>
      </c>
      <c r="B3" s="772"/>
      <c r="C3" s="772"/>
      <c r="D3" s="772"/>
      <c r="E3" s="13" t="str">
        <f>ESF!C7</f>
        <v>INSTITUTO MUNICIPAL DE CAPACITACION Y CERTIFICACION POR COMPETENCIAS B.C.</v>
      </c>
    </row>
    <row r="4" spans="1:5">
      <c r="A4" s="772" t="s">
        <v>3</v>
      </c>
      <c r="B4" s="772"/>
      <c r="C4" s="772"/>
      <c r="D4" s="772"/>
      <c r="E4" s="14"/>
    </row>
    <row r="5" spans="1:5">
      <c r="A5" s="772" t="s">
        <v>73</v>
      </c>
      <c r="B5" s="772"/>
      <c r="C5" s="772"/>
      <c r="D5" s="772"/>
      <c r="E5" t="s">
        <v>71</v>
      </c>
    </row>
    <row r="6" spans="1:5">
      <c r="A6" s="6"/>
      <c r="B6" s="6"/>
      <c r="C6" s="777" t="s">
        <v>5</v>
      </c>
      <c r="D6" s="777"/>
      <c r="E6" s="1">
        <v>2013</v>
      </c>
    </row>
    <row r="7" spans="1:5">
      <c r="A7" s="773" t="s">
        <v>69</v>
      </c>
      <c r="B7" s="771" t="s">
        <v>8</v>
      </c>
      <c r="C7" s="767" t="s">
        <v>10</v>
      </c>
      <c r="D7" s="767"/>
      <c r="E7" s="8">
        <f>ESF!D18</f>
        <v>58283.85</v>
      </c>
    </row>
    <row r="8" spans="1:5">
      <c r="A8" s="773"/>
      <c r="B8" s="771"/>
      <c r="C8" s="767" t="s">
        <v>12</v>
      </c>
      <c r="D8" s="767"/>
      <c r="E8" s="8">
        <f>ESF!D19</f>
        <v>0</v>
      </c>
    </row>
    <row r="9" spans="1:5">
      <c r="A9" s="773"/>
      <c r="B9" s="771"/>
      <c r="C9" s="767" t="s">
        <v>14</v>
      </c>
      <c r="D9" s="767"/>
      <c r="E9" s="8">
        <f>ESF!D20</f>
        <v>0</v>
      </c>
    </row>
    <row r="10" spans="1:5">
      <c r="A10" s="773"/>
      <c r="B10" s="771"/>
      <c r="C10" s="767" t="s">
        <v>16</v>
      </c>
      <c r="D10" s="767"/>
      <c r="E10" s="8">
        <f>ESF!D21</f>
        <v>0</v>
      </c>
    </row>
    <row r="11" spans="1:5">
      <c r="A11" s="773"/>
      <c r="B11" s="771"/>
      <c r="C11" s="767" t="s">
        <v>18</v>
      </c>
      <c r="D11" s="767"/>
      <c r="E11" s="8">
        <f>ESF!D22</f>
        <v>0</v>
      </c>
    </row>
    <row r="12" spans="1:5">
      <c r="A12" s="773"/>
      <c r="B12" s="771"/>
      <c r="C12" s="767" t="s">
        <v>20</v>
      </c>
      <c r="D12" s="767"/>
      <c r="E12" s="8">
        <f>ESF!D23</f>
        <v>0</v>
      </c>
    </row>
    <row r="13" spans="1:5">
      <c r="A13" s="773"/>
      <c r="B13" s="771"/>
      <c r="C13" s="767" t="s">
        <v>22</v>
      </c>
      <c r="D13" s="767"/>
      <c r="E13" s="8">
        <f>ESF!D24</f>
        <v>0</v>
      </c>
    </row>
    <row r="14" spans="1:5" ht="15.75" thickBot="1">
      <c r="A14" s="773"/>
      <c r="B14" s="4"/>
      <c r="C14" s="768" t="s">
        <v>25</v>
      </c>
      <c r="D14" s="768"/>
      <c r="E14" s="9">
        <f>ESF!D26</f>
        <v>58283.85</v>
      </c>
    </row>
    <row r="15" spans="1:5">
      <c r="A15" s="773"/>
      <c r="B15" s="771" t="s">
        <v>27</v>
      </c>
      <c r="C15" s="767" t="s">
        <v>29</v>
      </c>
      <c r="D15" s="767"/>
      <c r="E15" s="8">
        <f>ESF!D31</f>
        <v>0</v>
      </c>
    </row>
    <row r="16" spans="1:5">
      <c r="A16" s="773"/>
      <c r="B16" s="771"/>
      <c r="C16" s="767" t="s">
        <v>31</v>
      </c>
      <c r="D16" s="767"/>
      <c r="E16" s="8">
        <f>ESF!D32</f>
        <v>0</v>
      </c>
    </row>
    <row r="17" spans="1:5">
      <c r="A17" s="773"/>
      <c r="B17" s="771"/>
      <c r="C17" s="767" t="s">
        <v>33</v>
      </c>
      <c r="D17" s="767"/>
      <c r="E17" s="8">
        <f>ESF!D33</f>
        <v>0</v>
      </c>
    </row>
    <row r="18" spans="1:5">
      <c r="A18" s="773"/>
      <c r="B18" s="771"/>
      <c r="C18" s="767" t="s">
        <v>35</v>
      </c>
      <c r="D18" s="767"/>
      <c r="E18" s="8">
        <f>ESF!D34</f>
        <v>22598.02</v>
      </c>
    </row>
    <row r="19" spans="1:5">
      <c r="A19" s="773"/>
      <c r="B19" s="771"/>
      <c r="C19" s="767" t="s">
        <v>37</v>
      </c>
      <c r="D19" s="767"/>
      <c r="E19" s="8">
        <f>ESF!D35</f>
        <v>0</v>
      </c>
    </row>
    <row r="20" spans="1:5">
      <c r="A20" s="773"/>
      <c r="B20" s="771"/>
      <c r="C20" s="767" t="s">
        <v>39</v>
      </c>
      <c r="D20" s="767"/>
      <c r="E20" s="8">
        <f>ESF!D36</f>
        <v>0</v>
      </c>
    </row>
    <row r="21" spans="1:5">
      <c r="A21" s="773"/>
      <c r="B21" s="771"/>
      <c r="C21" s="767" t="s">
        <v>41</v>
      </c>
      <c r="D21" s="767"/>
      <c r="E21" s="8">
        <f>ESF!D37</f>
        <v>0</v>
      </c>
    </row>
    <row r="22" spans="1:5">
      <c r="A22" s="773"/>
      <c r="B22" s="771"/>
      <c r="C22" s="767" t="s">
        <v>42</v>
      </c>
      <c r="D22" s="767"/>
      <c r="E22" s="8">
        <f>ESF!D38</f>
        <v>0</v>
      </c>
    </row>
    <row r="23" spans="1:5">
      <c r="A23" s="773"/>
      <c r="B23" s="771"/>
      <c r="C23" s="767" t="s">
        <v>44</v>
      </c>
      <c r="D23" s="767"/>
      <c r="E23" s="8">
        <f>ESF!D39</f>
        <v>0</v>
      </c>
    </row>
    <row r="24" spans="1:5" ht="15.75" thickBot="1">
      <c r="A24" s="773"/>
      <c r="B24" s="4"/>
      <c r="C24" s="768" t="s">
        <v>46</v>
      </c>
      <c r="D24" s="768"/>
      <c r="E24" s="9">
        <f>ESF!D41</f>
        <v>22598.02</v>
      </c>
    </row>
    <row r="25" spans="1:5" ht="15.75" thickBot="1">
      <c r="A25" s="773"/>
      <c r="B25" s="2"/>
      <c r="C25" s="768" t="s">
        <v>48</v>
      </c>
      <c r="D25" s="768"/>
      <c r="E25" s="9">
        <f>ESF!D43</f>
        <v>80881.87</v>
      </c>
    </row>
    <row r="26" spans="1:5">
      <c r="A26" s="773" t="s">
        <v>70</v>
      </c>
      <c r="B26" s="771" t="s">
        <v>9</v>
      </c>
      <c r="C26" s="767" t="s">
        <v>11</v>
      </c>
      <c r="D26" s="767"/>
      <c r="E26" s="8">
        <f>ESF!I18</f>
        <v>15998.13</v>
      </c>
    </row>
    <row r="27" spans="1:5">
      <c r="A27" s="773"/>
      <c r="B27" s="771"/>
      <c r="C27" s="767" t="s">
        <v>13</v>
      </c>
      <c r="D27" s="767"/>
      <c r="E27" s="8">
        <f>ESF!I19</f>
        <v>0</v>
      </c>
    </row>
    <row r="28" spans="1:5">
      <c r="A28" s="773"/>
      <c r="B28" s="771"/>
      <c r="C28" s="767" t="s">
        <v>15</v>
      </c>
      <c r="D28" s="767"/>
      <c r="E28" s="8">
        <f>ESF!I20</f>
        <v>0</v>
      </c>
    </row>
    <row r="29" spans="1:5">
      <c r="A29" s="773"/>
      <c r="B29" s="771"/>
      <c r="C29" s="767" t="s">
        <v>17</v>
      </c>
      <c r="D29" s="767"/>
      <c r="E29" s="8">
        <f>ESF!I21</f>
        <v>0</v>
      </c>
    </row>
    <row r="30" spans="1:5">
      <c r="A30" s="773"/>
      <c r="B30" s="771"/>
      <c r="C30" s="767" t="s">
        <v>19</v>
      </c>
      <c r="D30" s="767"/>
      <c r="E30" s="8">
        <f>ESF!I22</f>
        <v>0</v>
      </c>
    </row>
    <row r="31" spans="1:5">
      <c r="A31" s="773"/>
      <c r="B31" s="771"/>
      <c r="C31" s="767" t="s">
        <v>21</v>
      </c>
      <c r="D31" s="767"/>
      <c r="E31" s="8">
        <f>ESF!I23</f>
        <v>0</v>
      </c>
    </row>
    <row r="32" spans="1:5">
      <c r="A32" s="773"/>
      <c r="B32" s="771"/>
      <c r="C32" s="767" t="s">
        <v>23</v>
      </c>
      <c r="D32" s="767"/>
      <c r="E32" s="8">
        <f>ESF!I24</f>
        <v>0</v>
      </c>
    </row>
    <row r="33" spans="1:5">
      <c r="A33" s="773"/>
      <c r="B33" s="771"/>
      <c r="C33" s="767" t="s">
        <v>24</v>
      </c>
      <c r="D33" s="767"/>
      <c r="E33" s="8">
        <f>ESF!I25</f>
        <v>0</v>
      </c>
    </row>
    <row r="34" spans="1:5" ht="15.75" thickBot="1">
      <c r="A34" s="773"/>
      <c r="B34" s="4"/>
      <c r="C34" s="768" t="s">
        <v>26</v>
      </c>
      <c r="D34" s="768"/>
      <c r="E34" s="9">
        <f>ESF!I27</f>
        <v>15998.13</v>
      </c>
    </row>
    <row r="35" spans="1:5">
      <c r="A35" s="773"/>
      <c r="B35" s="771" t="s">
        <v>28</v>
      </c>
      <c r="C35" s="767" t="s">
        <v>30</v>
      </c>
      <c r="D35" s="767"/>
      <c r="E35" s="8">
        <f>ESF!I31</f>
        <v>0</v>
      </c>
    </row>
    <row r="36" spans="1:5">
      <c r="A36" s="773"/>
      <c r="B36" s="771"/>
      <c r="C36" s="767" t="s">
        <v>32</v>
      </c>
      <c r="D36" s="767"/>
      <c r="E36" s="8">
        <f>ESF!I32</f>
        <v>0</v>
      </c>
    </row>
    <row r="37" spans="1:5">
      <c r="A37" s="773"/>
      <c r="B37" s="771"/>
      <c r="C37" s="767" t="s">
        <v>34</v>
      </c>
      <c r="D37" s="767"/>
      <c r="E37" s="8">
        <f>ESF!I33</f>
        <v>0</v>
      </c>
    </row>
    <row r="38" spans="1:5">
      <c r="A38" s="773"/>
      <c r="B38" s="771"/>
      <c r="C38" s="767" t="s">
        <v>36</v>
      </c>
      <c r="D38" s="767"/>
      <c r="E38" s="8">
        <f>ESF!I34</f>
        <v>0</v>
      </c>
    </row>
    <row r="39" spans="1:5">
      <c r="A39" s="773"/>
      <c r="B39" s="771"/>
      <c r="C39" s="767" t="s">
        <v>38</v>
      </c>
      <c r="D39" s="767"/>
      <c r="E39" s="8">
        <f>ESF!I35</f>
        <v>0</v>
      </c>
    </row>
    <row r="40" spans="1:5">
      <c r="A40" s="773"/>
      <c r="B40" s="771"/>
      <c r="C40" s="767" t="s">
        <v>40</v>
      </c>
      <c r="D40" s="767"/>
      <c r="E40" s="8">
        <f>ESF!I36</f>
        <v>0</v>
      </c>
    </row>
    <row r="41" spans="1:5" ht="15.75" thickBot="1">
      <c r="A41" s="773"/>
      <c r="B41" s="2"/>
      <c r="C41" s="768" t="s">
        <v>43</v>
      </c>
      <c r="D41" s="768"/>
      <c r="E41" s="9">
        <f>ESF!I38</f>
        <v>0</v>
      </c>
    </row>
    <row r="42" spans="1:5" ht="15.75" thickBot="1">
      <c r="A42" s="773"/>
      <c r="B42" s="2"/>
      <c r="C42" s="768" t="s">
        <v>45</v>
      </c>
      <c r="D42" s="768"/>
      <c r="E42" s="9">
        <f>ESF!I40</f>
        <v>15998.13</v>
      </c>
    </row>
    <row r="43" spans="1:5">
      <c r="A43" s="3"/>
      <c r="B43" s="771" t="s">
        <v>47</v>
      </c>
      <c r="C43" s="769" t="s">
        <v>49</v>
      </c>
      <c r="D43" s="769"/>
      <c r="E43" s="10">
        <f>ESF!I44</f>
        <v>0</v>
      </c>
    </row>
    <row r="44" spans="1:5">
      <c r="A44" s="3"/>
      <c r="B44" s="771"/>
      <c r="C44" s="767" t="s">
        <v>50</v>
      </c>
      <c r="D44" s="767"/>
      <c r="E44" s="8">
        <f>ESF!I46</f>
        <v>0</v>
      </c>
    </row>
    <row r="45" spans="1:5">
      <c r="A45" s="3"/>
      <c r="B45" s="771"/>
      <c r="C45" s="767" t="s">
        <v>51</v>
      </c>
      <c r="D45" s="767"/>
      <c r="E45" s="8">
        <f>ESF!I47</f>
        <v>0</v>
      </c>
    </row>
    <row r="46" spans="1:5">
      <c r="A46" s="3"/>
      <c r="B46" s="771"/>
      <c r="C46" s="767" t="s">
        <v>52</v>
      </c>
      <c r="D46" s="767"/>
      <c r="E46" s="8">
        <f>ESF!I48</f>
        <v>0</v>
      </c>
    </row>
    <row r="47" spans="1:5">
      <c r="A47" s="3"/>
      <c r="B47" s="771"/>
      <c r="C47" s="769" t="s">
        <v>53</v>
      </c>
      <c r="D47" s="769"/>
      <c r="E47" s="10">
        <f>ESF!I50</f>
        <v>64883.74</v>
      </c>
    </row>
    <row r="48" spans="1:5">
      <c r="A48" s="3"/>
      <c r="B48" s="771"/>
      <c r="C48" s="767" t="s">
        <v>54</v>
      </c>
      <c r="D48" s="767"/>
      <c r="E48" s="8">
        <f>ESF!I52</f>
        <v>64883.739999999991</v>
      </c>
    </row>
    <row r="49" spans="1:5">
      <c r="A49" s="3"/>
      <c r="B49" s="771"/>
      <c r="C49" s="767" t="s">
        <v>55</v>
      </c>
      <c r="D49" s="767"/>
      <c r="E49" s="8">
        <f>ESF!I53</f>
        <v>0</v>
      </c>
    </row>
    <row r="50" spans="1:5">
      <c r="A50" s="3"/>
      <c r="B50" s="771"/>
      <c r="C50" s="767" t="s">
        <v>56</v>
      </c>
      <c r="D50" s="767"/>
      <c r="E50" s="8">
        <f>ESF!I54</f>
        <v>0</v>
      </c>
    </row>
    <row r="51" spans="1:5">
      <c r="A51" s="3"/>
      <c r="B51" s="771"/>
      <c r="C51" s="767" t="s">
        <v>57</v>
      </c>
      <c r="D51" s="767"/>
      <c r="E51" s="8">
        <f>ESF!I55</f>
        <v>0</v>
      </c>
    </row>
    <row r="52" spans="1:5">
      <c r="A52" s="3"/>
      <c r="B52" s="771"/>
      <c r="C52" s="767" t="s">
        <v>58</v>
      </c>
      <c r="D52" s="767"/>
      <c r="E52" s="8">
        <f>ESF!I56</f>
        <v>0</v>
      </c>
    </row>
    <row r="53" spans="1:5">
      <c r="A53" s="3"/>
      <c r="B53" s="771"/>
      <c r="C53" s="769" t="s">
        <v>59</v>
      </c>
      <c r="D53" s="769"/>
      <c r="E53" s="10">
        <f>ESF!I58</f>
        <v>0</v>
      </c>
    </row>
    <row r="54" spans="1:5">
      <c r="A54" s="3"/>
      <c r="B54" s="771"/>
      <c r="C54" s="767" t="s">
        <v>60</v>
      </c>
      <c r="D54" s="767"/>
      <c r="E54" s="8">
        <f>ESF!I60</f>
        <v>0</v>
      </c>
    </row>
    <row r="55" spans="1:5">
      <c r="A55" s="3"/>
      <c r="B55" s="771"/>
      <c r="C55" s="767" t="s">
        <v>61</v>
      </c>
      <c r="D55" s="767"/>
      <c r="E55" s="8">
        <f>ESF!I61</f>
        <v>0</v>
      </c>
    </row>
    <row r="56" spans="1:5" ht="15.75" thickBot="1">
      <c r="A56" s="3"/>
      <c r="B56" s="771"/>
      <c r="C56" s="768" t="s">
        <v>62</v>
      </c>
      <c r="D56" s="768"/>
      <c r="E56" s="9">
        <f>ESF!I63</f>
        <v>64883.74</v>
      </c>
    </row>
    <row r="57" spans="1:5" ht="15.75" thickBot="1">
      <c r="A57" s="3"/>
      <c r="B57" s="2"/>
      <c r="C57" s="768" t="s">
        <v>63</v>
      </c>
      <c r="D57" s="768"/>
      <c r="E57" s="9">
        <f>ESF!I65</f>
        <v>80881.87</v>
      </c>
    </row>
    <row r="58" spans="1:5">
      <c r="A58" s="3"/>
      <c r="B58" s="2"/>
      <c r="C58" s="777" t="s">
        <v>5</v>
      </c>
      <c r="D58" s="777"/>
      <c r="E58" s="1">
        <v>2012</v>
      </c>
    </row>
    <row r="59" spans="1:5">
      <c r="A59" s="773" t="s">
        <v>69</v>
      </c>
      <c r="B59" s="771" t="s">
        <v>8</v>
      </c>
      <c r="C59" s="767" t="s">
        <v>10</v>
      </c>
      <c r="D59" s="767"/>
      <c r="E59" s="8">
        <f>ESF!E18</f>
        <v>0</v>
      </c>
    </row>
    <row r="60" spans="1:5">
      <c r="A60" s="773"/>
      <c r="B60" s="771"/>
      <c r="C60" s="767" t="s">
        <v>12</v>
      </c>
      <c r="D60" s="767"/>
      <c r="E60" s="8">
        <f>ESF!E19</f>
        <v>0</v>
      </c>
    </row>
    <row r="61" spans="1:5">
      <c r="A61" s="773"/>
      <c r="B61" s="771"/>
      <c r="C61" s="767" t="s">
        <v>14</v>
      </c>
      <c r="D61" s="767"/>
      <c r="E61" s="8">
        <f>ESF!E20</f>
        <v>0</v>
      </c>
    </row>
    <row r="62" spans="1:5">
      <c r="A62" s="773"/>
      <c r="B62" s="771"/>
      <c r="C62" s="767" t="s">
        <v>16</v>
      </c>
      <c r="D62" s="767"/>
      <c r="E62" s="8">
        <f>ESF!E21</f>
        <v>0</v>
      </c>
    </row>
    <row r="63" spans="1:5">
      <c r="A63" s="773"/>
      <c r="B63" s="771"/>
      <c r="C63" s="767" t="s">
        <v>18</v>
      </c>
      <c r="D63" s="767"/>
      <c r="E63" s="8">
        <f>ESF!E22</f>
        <v>0</v>
      </c>
    </row>
    <row r="64" spans="1:5">
      <c r="A64" s="773"/>
      <c r="B64" s="771"/>
      <c r="C64" s="767" t="s">
        <v>20</v>
      </c>
      <c r="D64" s="767"/>
      <c r="E64" s="8">
        <f>ESF!E23</f>
        <v>0</v>
      </c>
    </row>
    <row r="65" spans="1:5">
      <c r="A65" s="773"/>
      <c r="B65" s="771"/>
      <c r="C65" s="767" t="s">
        <v>22</v>
      </c>
      <c r="D65" s="767"/>
      <c r="E65" s="8">
        <f>ESF!E24</f>
        <v>0</v>
      </c>
    </row>
    <row r="66" spans="1:5" ht="15.75" thickBot="1">
      <c r="A66" s="773"/>
      <c r="B66" s="4"/>
      <c r="C66" s="768" t="s">
        <v>25</v>
      </c>
      <c r="D66" s="768"/>
      <c r="E66" s="9">
        <f>ESF!E26</f>
        <v>0</v>
      </c>
    </row>
    <row r="67" spans="1:5">
      <c r="A67" s="773"/>
      <c r="B67" s="771" t="s">
        <v>27</v>
      </c>
      <c r="C67" s="767" t="s">
        <v>29</v>
      </c>
      <c r="D67" s="767"/>
      <c r="E67" s="8">
        <f>ESF!E31</f>
        <v>0</v>
      </c>
    </row>
    <row r="68" spans="1:5">
      <c r="A68" s="773"/>
      <c r="B68" s="771"/>
      <c r="C68" s="767" t="s">
        <v>31</v>
      </c>
      <c r="D68" s="767"/>
      <c r="E68" s="8">
        <f>ESF!E32</f>
        <v>0</v>
      </c>
    </row>
    <row r="69" spans="1:5">
      <c r="A69" s="773"/>
      <c r="B69" s="771"/>
      <c r="C69" s="767" t="s">
        <v>33</v>
      </c>
      <c r="D69" s="767"/>
      <c r="E69" s="8">
        <f>ESF!E33</f>
        <v>0</v>
      </c>
    </row>
    <row r="70" spans="1:5">
      <c r="A70" s="773"/>
      <c r="B70" s="771"/>
      <c r="C70" s="767" t="s">
        <v>35</v>
      </c>
      <c r="D70" s="767"/>
      <c r="E70" s="8">
        <f>ESF!E34</f>
        <v>0</v>
      </c>
    </row>
    <row r="71" spans="1:5">
      <c r="A71" s="773"/>
      <c r="B71" s="771"/>
      <c r="C71" s="767" t="s">
        <v>37</v>
      </c>
      <c r="D71" s="767"/>
      <c r="E71" s="8">
        <f>ESF!E35</f>
        <v>0</v>
      </c>
    </row>
    <row r="72" spans="1:5">
      <c r="A72" s="773"/>
      <c r="B72" s="771"/>
      <c r="C72" s="767" t="s">
        <v>39</v>
      </c>
      <c r="D72" s="767"/>
      <c r="E72" s="8">
        <f>ESF!E36</f>
        <v>0</v>
      </c>
    </row>
    <row r="73" spans="1:5">
      <c r="A73" s="773"/>
      <c r="B73" s="771"/>
      <c r="C73" s="767" t="s">
        <v>41</v>
      </c>
      <c r="D73" s="767"/>
      <c r="E73" s="8">
        <f>ESF!E37</f>
        <v>0</v>
      </c>
    </row>
    <row r="74" spans="1:5">
      <c r="A74" s="773"/>
      <c r="B74" s="771"/>
      <c r="C74" s="767" t="s">
        <v>42</v>
      </c>
      <c r="D74" s="767"/>
      <c r="E74" s="8">
        <f>ESF!E38</f>
        <v>0</v>
      </c>
    </row>
    <row r="75" spans="1:5">
      <c r="A75" s="773"/>
      <c r="B75" s="771"/>
      <c r="C75" s="767" t="s">
        <v>44</v>
      </c>
      <c r="D75" s="767"/>
      <c r="E75" s="8">
        <f>ESF!E39</f>
        <v>0</v>
      </c>
    </row>
    <row r="76" spans="1:5" ht="15.75" thickBot="1">
      <c r="A76" s="773"/>
      <c r="B76" s="4"/>
      <c r="C76" s="768" t="s">
        <v>46</v>
      </c>
      <c r="D76" s="768"/>
      <c r="E76" s="9">
        <f>ESF!E41</f>
        <v>0</v>
      </c>
    </row>
    <row r="77" spans="1:5" ht="15.75" thickBot="1">
      <c r="A77" s="773"/>
      <c r="B77" s="2"/>
      <c r="C77" s="768" t="s">
        <v>48</v>
      </c>
      <c r="D77" s="768"/>
      <c r="E77" s="9">
        <f>ESF!E43</f>
        <v>0</v>
      </c>
    </row>
    <row r="78" spans="1:5">
      <c r="A78" s="773" t="s">
        <v>70</v>
      </c>
      <c r="B78" s="771" t="s">
        <v>9</v>
      </c>
      <c r="C78" s="767" t="s">
        <v>11</v>
      </c>
      <c r="D78" s="767"/>
      <c r="E78" s="8">
        <f>ESF!J18</f>
        <v>0</v>
      </c>
    </row>
    <row r="79" spans="1:5">
      <c r="A79" s="773"/>
      <c r="B79" s="771"/>
      <c r="C79" s="767" t="s">
        <v>13</v>
      </c>
      <c r="D79" s="767"/>
      <c r="E79" s="8">
        <f>ESF!J19</f>
        <v>0</v>
      </c>
    </row>
    <row r="80" spans="1:5">
      <c r="A80" s="773"/>
      <c r="B80" s="771"/>
      <c r="C80" s="767" t="s">
        <v>15</v>
      </c>
      <c r="D80" s="767"/>
      <c r="E80" s="8">
        <f>ESF!J20</f>
        <v>0</v>
      </c>
    </row>
    <row r="81" spans="1:5">
      <c r="A81" s="773"/>
      <c r="B81" s="771"/>
      <c r="C81" s="767" t="s">
        <v>17</v>
      </c>
      <c r="D81" s="767"/>
      <c r="E81" s="8">
        <f>ESF!J21</f>
        <v>0</v>
      </c>
    </row>
    <row r="82" spans="1:5">
      <c r="A82" s="773"/>
      <c r="B82" s="771"/>
      <c r="C82" s="767" t="s">
        <v>19</v>
      </c>
      <c r="D82" s="767"/>
      <c r="E82" s="8">
        <f>ESF!J22</f>
        <v>0</v>
      </c>
    </row>
    <row r="83" spans="1:5">
      <c r="A83" s="773"/>
      <c r="B83" s="771"/>
      <c r="C83" s="767" t="s">
        <v>21</v>
      </c>
      <c r="D83" s="767"/>
      <c r="E83" s="8">
        <f>ESF!J23</f>
        <v>0</v>
      </c>
    </row>
    <row r="84" spans="1:5">
      <c r="A84" s="773"/>
      <c r="B84" s="771"/>
      <c r="C84" s="767" t="s">
        <v>23</v>
      </c>
      <c r="D84" s="767"/>
      <c r="E84" s="8">
        <f>ESF!J24</f>
        <v>0</v>
      </c>
    </row>
    <row r="85" spans="1:5">
      <c r="A85" s="773"/>
      <c r="B85" s="771"/>
      <c r="C85" s="767" t="s">
        <v>24</v>
      </c>
      <c r="D85" s="767"/>
      <c r="E85" s="8">
        <f>ESF!J25</f>
        <v>0</v>
      </c>
    </row>
    <row r="86" spans="1:5" ht="15.75" thickBot="1">
      <c r="A86" s="773"/>
      <c r="B86" s="4"/>
      <c r="C86" s="768" t="s">
        <v>26</v>
      </c>
      <c r="D86" s="768"/>
      <c r="E86" s="9">
        <f>ESF!J27</f>
        <v>0</v>
      </c>
    </row>
    <row r="87" spans="1:5">
      <c r="A87" s="773"/>
      <c r="B87" s="771" t="s">
        <v>28</v>
      </c>
      <c r="C87" s="767" t="s">
        <v>30</v>
      </c>
      <c r="D87" s="767"/>
      <c r="E87" s="8">
        <f>ESF!J31</f>
        <v>0</v>
      </c>
    </row>
    <row r="88" spans="1:5">
      <c r="A88" s="773"/>
      <c r="B88" s="771"/>
      <c r="C88" s="767" t="s">
        <v>32</v>
      </c>
      <c r="D88" s="767"/>
      <c r="E88" s="8">
        <f>ESF!J32</f>
        <v>0</v>
      </c>
    </row>
    <row r="89" spans="1:5">
      <c r="A89" s="773"/>
      <c r="B89" s="771"/>
      <c r="C89" s="767" t="s">
        <v>34</v>
      </c>
      <c r="D89" s="767"/>
      <c r="E89" s="8">
        <f>ESF!J33</f>
        <v>0</v>
      </c>
    </row>
    <row r="90" spans="1:5">
      <c r="A90" s="773"/>
      <c r="B90" s="771"/>
      <c r="C90" s="767" t="s">
        <v>36</v>
      </c>
      <c r="D90" s="767"/>
      <c r="E90" s="8">
        <f>ESF!J34</f>
        <v>0</v>
      </c>
    </row>
    <row r="91" spans="1:5">
      <c r="A91" s="773"/>
      <c r="B91" s="771"/>
      <c r="C91" s="767" t="s">
        <v>38</v>
      </c>
      <c r="D91" s="767"/>
      <c r="E91" s="8">
        <f>ESF!J35</f>
        <v>0</v>
      </c>
    </row>
    <row r="92" spans="1:5">
      <c r="A92" s="773"/>
      <c r="B92" s="771"/>
      <c r="C92" s="767" t="s">
        <v>40</v>
      </c>
      <c r="D92" s="767"/>
      <c r="E92" s="8">
        <f>ESF!J36</f>
        <v>0</v>
      </c>
    </row>
    <row r="93" spans="1:5" ht="15.75" thickBot="1">
      <c r="A93" s="773"/>
      <c r="B93" s="2"/>
      <c r="C93" s="768" t="s">
        <v>43</v>
      </c>
      <c r="D93" s="768"/>
      <c r="E93" s="9">
        <f>ESF!J38</f>
        <v>0</v>
      </c>
    </row>
    <row r="94" spans="1:5" ht="15.75" thickBot="1">
      <c r="A94" s="773"/>
      <c r="B94" s="2"/>
      <c r="C94" s="768" t="s">
        <v>45</v>
      </c>
      <c r="D94" s="768"/>
      <c r="E94" s="9">
        <f>ESF!J40</f>
        <v>0</v>
      </c>
    </row>
    <row r="95" spans="1:5">
      <c r="A95" s="3"/>
      <c r="B95" s="771" t="s">
        <v>47</v>
      </c>
      <c r="C95" s="769" t="s">
        <v>49</v>
      </c>
      <c r="D95" s="769"/>
      <c r="E95" s="10">
        <f>ESF!J44</f>
        <v>0</v>
      </c>
    </row>
    <row r="96" spans="1:5">
      <c r="A96" s="3"/>
      <c r="B96" s="771"/>
      <c r="C96" s="767" t="s">
        <v>50</v>
      </c>
      <c r="D96" s="767"/>
      <c r="E96" s="8">
        <f>ESF!J46</f>
        <v>0</v>
      </c>
    </row>
    <row r="97" spans="1:5">
      <c r="A97" s="3"/>
      <c r="B97" s="771"/>
      <c r="C97" s="767" t="s">
        <v>51</v>
      </c>
      <c r="D97" s="767"/>
      <c r="E97" s="8">
        <f>ESF!J47</f>
        <v>0</v>
      </c>
    </row>
    <row r="98" spans="1:5">
      <c r="A98" s="3"/>
      <c r="B98" s="771"/>
      <c r="C98" s="767" t="s">
        <v>52</v>
      </c>
      <c r="D98" s="767"/>
      <c r="E98" s="8">
        <f>ESF!J48</f>
        <v>0</v>
      </c>
    </row>
    <row r="99" spans="1:5">
      <c r="A99" s="3"/>
      <c r="B99" s="771"/>
      <c r="C99" s="769" t="s">
        <v>53</v>
      </c>
      <c r="D99" s="769"/>
      <c r="E99" s="10">
        <f>ESF!J50</f>
        <v>0</v>
      </c>
    </row>
    <row r="100" spans="1:5">
      <c r="A100" s="3"/>
      <c r="B100" s="771"/>
      <c r="C100" s="767" t="s">
        <v>54</v>
      </c>
      <c r="D100" s="767"/>
      <c r="E100" s="8">
        <f>ESF!J52</f>
        <v>0</v>
      </c>
    </row>
    <row r="101" spans="1:5">
      <c r="A101" s="3"/>
      <c r="B101" s="771"/>
      <c r="C101" s="767" t="s">
        <v>55</v>
      </c>
      <c r="D101" s="767"/>
      <c r="E101" s="8">
        <f>ESF!J53</f>
        <v>0</v>
      </c>
    </row>
    <row r="102" spans="1:5">
      <c r="A102" s="3"/>
      <c r="B102" s="771"/>
      <c r="C102" s="767" t="s">
        <v>56</v>
      </c>
      <c r="D102" s="767"/>
      <c r="E102" s="8">
        <f>ESF!J54</f>
        <v>0</v>
      </c>
    </row>
    <row r="103" spans="1:5">
      <c r="A103" s="3"/>
      <c r="B103" s="771"/>
      <c r="C103" s="767" t="s">
        <v>57</v>
      </c>
      <c r="D103" s="767"/>
      <c r="E103" s="8">
        <f>ESF!J55</f>
        <v>0</v>
      </c>
    </row>
    <row r="104" spans="1:5">
      <c r="A104" s="3"/>
      <c r="B104" s="771"/>
      <c r="C104" s="767" t="s">
        <v>58</v>
      </c>
      <c r="D104" s="767"/>
      <c r="E104" s="8">
        <f>ESF!J56</f>
        <v>0</v>
      </c>
    </row>
    <row r="105" spans="1:5">
      <c r="A105" s="3"/>
      <c r="B105" s="771"/>
      <c r="C105" s="769" t="s">
        <v>59</v>
      </c>
      <c r="D105" s="769"/>
      <c r="E105" s="10">
        <f>ESF!J58</f>
        <v>0</v>
      </c>
    </row>
    <row r="106" spans="1:5">
      <c r="A106" s="3"/>
      <c r="B106" s="771"/>
      <c r="C106" s="767" t="s">
        <v>60</v>
      </c>
      <c r="D106" s="767"/>
      <c r="E106" s="8">
        <f>ESF!J60</f>
        <v>0</v>
      </c>
    </row>
    <row r="107" spans="1:5">
      <c r="A107" s="3"/>
      <c r="B107" s="771"/>
      <c r="C107" s="767" t="s">
        <v>61</v>
      </c>
      <c r="D107" s="767"/>
      <c r="E107" s="8">
        <f>ESF!J61</f>
        <v>0</v>
      </c>
    </row>
    <row r="108" spans="1:5" ht="15.75" thickBot="1">
      <c r="A108" s="3"/>
      <c r="B108" s="771"/>
      <c r="C108" s="768" t="s">
        <v>62</v>
      </c>
      <c r="D108" s="768"/>
      <c r="E108" s="9">
        <f>ESF!J63</f>
        <v>0</v>
      </c>
    </row>
    <row r="109" spans="1:5" ht="15.75" thickBot="1">
      <c r="A109" s="3"/>
      <c r="B109" s="2"/>
      <c r="C109" s="768" t="s">
        <v>63</v>
      </c>
      <c r="D109" s="768"/>
      <c r="E109" s="9">
        <f>ESF!J65</f>
        <v>0</v>
      </c>
    </row>
    <row r="110" spans="1:5">
      <c r="A110" s="3"/>
      <c r="B110" s="2"/>
      <c r="C110" s="770" t="s">
        <v>75</v>
      </c>
      <c r="D110" s="5" t="s">
        <v>64</v>
      </c>
      <c r="E110" s="10" t="str">
        <f>ESF!C73</f>
        <v>Juliana Orozco Dagnino</v>
      </c>
    </row>
    <row r="111" spans="1:5">
      <c r="A111" s="3"/>
      <c r="B111" s="2"/>
      <c r="C111" s="766"/>
      <c r="D111" s="5" t="s">
        <v>65</v>
      </c>
      <c r="E111" s="10" t="str">
        <f>ESF!C74</f>
        <v>Directora IMCACECO</v>
      </c>
    </row>
    <row r="112" spans="1:5">
      <c r="A112" s="3"/>
      <c r="B112" s="2"/>
      <c r="C112" s="766" t="s">
        <v>74</v>
      </c>
      <c r="D112" s="5" t="s">
        <v>64</v>
      </c>
      <c r="E112" s="10" t="str">
        <f>ESF!G73</f>
        <v>Ivonne Sarahi Flores Duarte</v>
      </c>
    </row>
    <row r="113" spans="1:5">
      <c r="A113" s="3"/>
      <c r="B113" s="2"/>
      <c r="C113" s="766"/>
      <c r="D113" s="5" t="s">
        <v>65</v>
      </c>
      <c r="E113" s="10" t="str">
        <f>ESF!G74</f>
        <v>Coordinadora Administrativa</v>
      </c>
    </row>
    <row r="114" spans="1:5">
      <c r="A114" s="772" t="s">
        <v>2</v>
      </c>
      <c r="B114" s="772"/>
      <c r="C114" s="772"/>
      <c r="D114" s="772"/>
      <c r="E114" s="13" t="e">
        <f>ECSF!#REF!</f>
        <v>#REF!</v>
      </c>
    </row>
    <row r="115" spans="1:5" ht="90.75">
      <c r="A115" s="772" t="s">
        <v>4</v>
      </c>
      <c r="B115" s="772"/>
      <c r="C115" s="772"/>
      <c r="D115" s="772"/>
      <c r="E115" s="13" t="str">
        <f>ECSF!C7</f>
        <v>INSTITUTO MUNICIPAL DE CAPACITACION Y CERTIFICACION POR COMPETENCIAS B.C.</v>
      </c>
    </row>
    <row r="116" spans="1:5">
      <c r="A116" s="772" t="s">
        <v>3</v>
      </c>
      <c r="B116" s="772"/>
      <c r="C116" s="772"/>
      <c r="D116" s="772"/>
      <c r="E116" s="14"/>
    </row>
    <row r="117" spans="1:5">
      <c r="A117" s="772" t="s">
        <v>73</v>
      </c>
      <c r="B117" s="772"/>
      <c r="C117" s="772"/>
      <c r="D117" s="772"/>
      <c r="E117" t="s">
        <v>72</v>
      </c>
    </row>
    <row r="118" spans="1:5">
      <c r="B118" s="774" t="s">
        <v>67</v>
      </c>
      <c r="C118" s="769" t="s">
        <v>6</v>
      </c>
      <c r="D118" s="769"/>
      <c r="E118" s="11">
        <f>ECSF!D14</f>
        <v>0</v>
      </c>
    </row>
    <row r="119" spans="1:5">
      <c r="B119" s="774"/>
      <c r="C119" s="769" t="s">
        <v>8</v>
      </c>
      <c r="D119" s="769"/>
      <c r="E119" s="11">
        <f>ECSF!D16</f>
        <v>0</v>
      </c>
    </row>
    <row r="120" spans="1:5">
      <c r="B120" s="774"/>
      <c r="C120" s="767" t="s">
        <v>10</v>
      </c>
      <c r="D120" s="767"/>
      <c r="E120" s="12">
        <f>ECSF!D18</f>
        <v>0</v>
      </c>
    </row>
    <row r="121" spans="1:5">
      <c r="B121" s="774"/>
      <c r="C121" s="767" t="s">
        <v>12</v>
      </c>
      <c r="D121" s="767"/>
      <c r="E121" s="12">
        <f>ECSF!D19</f>
        <v>0</v>
      </c>
    </row>
    <row r="122" spans="1:5">
      <c r="B122" s="774"/>
      <c r="C122" s="767" t="s">
        <v>14</v>
      </c>
      <c r="D122" s="767"/>
      <c r="E122" s="12">
        <f>ECSF!D20</f>
        <v>0</v>
      </c>
    </row>
    <row r="123" spans="1:5">
      <c r="B123" s="774"/>
      <c r="C123" s="767" t="s">
        <v>16</v>
      </c>
      <c r="D123" s="767"/>
      <c r="E123" s="12">
        <f>ECSF!D21</f>
        <v>0</v>
      </c>
    </row>
    <row r="124" spans="1:5">
      <c r="B124" s="774"/>
      <c r="C124" s="767" t="s">
        <v>18</v>
      </c>
      <c r="D124" s="767"/>
      <c r="E124" s="12">
        <f>ECSF!D22</f>
        <v>0</v>
      </c>
    </row>
    <row r="125" spans="1:5">
      <c r="B125" s="774"/>
      <c r="C125" s="767" t="s">
        <v>20</v>
      </c>
      <c r="D125" s="767"/>
      <c r="E125" s="12">
        <f>ECSF!D23</f>
        <v>0</v>
      </c>
    </row>
    <row r="126" spans="1:5">
      <c r="B126" s="774"/>
      <c r="C126" s="767" t="s">
        <v>22</v>
      </c>
      <c r="D126" s="767"/>
      <c r="E126" s="12">
        <f>ECSF!D24</f>
        <v>0</v>
      </c>
    </row>
    <row r="127" spans="1:5">
      <c r="B127" s="774"/>
      <c r="C127" s="769" t="s">
        <v>27</v>
      </c>
      <c r="D127" s="769"/>
      <c r="E127" s="11">
        <f>ECSF!D26</f>
        <v>0</v>
      </c>
    </row>
    <row r="128" spans="1:5">
      <c r="B128" s="774"/>
      <c r="C128" s="767" t="s">
        <v>29</v>
      </c>
      <c r="D128" s="767"/>
      <c r="E128" s="12">
        <f>ECSF!D28</f>
        <v>0</v>
      </c>
    </row>
    <row r="129" spans="2:5">
      <c r="B129" s="774"/>
      <c r="C129" s="767" t="s">
        <v>31</v>
      </c>
      <c r="D129" s="767"/>
      <c r="E129" s="12">
        <f>ECSF!D29</f>
        <v>0</v>
      </c>
    </row>
    <row r="130" spans="2:5">
      <c r="B130" s="774"/>
      <c r="C130" s="767" t="s">
        <v>33</v>
      </c>
      <c r="D130" s="767"/>
      <c r="E130" s="12">
        <f>ECSF!D30</f>
        <v>0</v>
      </c>
    </row>
    <row r="131" spans="2:5">
      <c r="B131" s="774"/>
      <c r="C131" s="767" t="s">
        <v>35</v>
      </c>
      <c r="D131" s="767"/>
      <c r="E131" s="12">
        <f>ECSF!D31</f>
        <v>0</v>
      </c>
    </row>
    <row r="132" spans="2:5">
      <c r="B132" s="774"/>
      <c r="C132" s="767" t="s">
        <v>37</v>
      </c>
      <c r="D132" s="767"/>
      <c r="E132" s="12">
        <f>ECSF!D32</f>
        <v>0</v>
      </c>
    </row>
    <row r="133" spans="2:5">
      <c r="B133" s="774"/>
      <c r="C133" s="767" t="s">
        <v>39</v>
      </c>
      <c r="D133" s="767"/>
      <c r="E133" s="12">
        <f>ECSF!D33</f>
        <v>0</v>
      </c>
    </row>
    <row r="134" spans="2:5">
      <c r="B134" s="774"/>
      <c r="C134" s="767" t="s">
        <v>41</v>
      </c>
      <c r="D134" s="767"/>
      <c r="E134" s="12">
        <f>ECSF!D34</f>
        <v>0</v>
      </c>
    </row>
    <row r="135" spans="2:5">
      <c r="B135" s="774"/>
      <c r="C135" s="767" t="s">
        <v>42</v>
      </c>
      <c r="D135" s="767"/>
      <c r="E135" s="12">
        <f>ECSF!D35</f>
        <v>0</v>
      </c>
    </row>
    <row r="136" spans="2:5">
      <c r="B136" s="774"/>
      <c r="C136" s="767" t="s">
        <v>44</v>
      </c>
      <c r="D136" s="767"/>
      <c r="E136" s="12">
        <f>ECSF!D36</f>
        <v>0</v>
      </c>
    </row>
    <row r="137" spans="2:5">
      <c r="B137" s="774"/>
      <c r="C137" s="769" t="s">
        <v>7</v>
      </c>
      <c r="D137" s="769"/>
      <c r="E137" s="11">
        <f>ECSF!I14</f>
        <v>0</v>
      </c>
    </row>
    <row r="138" spans="2:5">
      <c r="B138" s="774"/>
      <c r="C138" s="769" t="s">
        <v>9</v>
      </c>
      <c r="D138" s="769"/>
      <c r="E138" s="11">
        <f>ECSF!I16</f>
        <v>0</v>
      </c>
    </row>
    <row r="139" spans="2:5">
      <c r="B139" s="774"/>
      <c r="C139" s="767" t="s">
        <v>11</v>
      </c>
      <c r="D139" s="767"/>
      <c r="E139" s="12">
        <f>ECSF!I18</f>
        <v>15998.13</v>
      </c>
    </row>
    <row r="140" spans="2:5">
      <c r="B140" s="774"/>
      <c r="C140" s="767" t="s">
        <v>13</v>
      </c>
      <c r="D140" s="767"/>
      <c r="E140" s="12">
        <f>ECSF!I19</f>
        <v>0</v>
      </c>
    </row>
    <row r="141" spans="2:5">
      <c r="B141" s="774"/>
      <c r="C141" s="767" t="s">
        <v>15</v>
      </c>
      <c r="D141" s="767"/>
      <c r="E141" s="12">
        <f>ECSF!I20</f>
        <v>0</v>
      </c>
    </row>
    <row r="142" spans="2:5">
      <c r="B142" s="774"/>
      <c r="C142" s="767" t="s">
        <v>17</v>
      </c>
      <c r="D142" s="767"/>
      <c r="E142" s="12">
        <f>ECSF!I21</f>
        <v>0</v>
      </c>
    </row>
    <row r="143" spans="2:5">
      <c r="B143" s="774"/>
      <c r="C143" s="767" t="s">
        <v>19</v>
      </c>
      <c r="D143" s="767"/>
      <c r="E143" s="12">
        <f>ECSF!I22</f>
        <v>0</v>
      </c>
    </row>
    <row r="144" spans="2:5">
      <c r="B144" s="774"/>
      <c r="C144" s="767" t="s">
        <v>21</v>
      </c>
      <c r="D144" s="767"/>
      <c r="E144" s="12">
        <f>ECSF!I23</f>
        <v>0</v>
      </c>
    </row>
    <row r="145" spans="2:5">
      <c r="B145" s="774"/>
      <c r="C145" s="767" t="s">
        <v>23</v>
      </c>
      <c r="D145" s="767"/>
      <c r="E145" s="12">
        <f>ECSF!I24</f>
        <v>0</v>
      </c>
    </row>
    <row r="146" spans="2:5">
      <c r="B146" s="774"/>
      <c r="C146" s="767" t="s">
        <v>24</v>
      </c>
      <c r="D146" s="767"/>
      <c r="E146" s="12">
        <f>ECSF!I25</f>
        <v>0</v>
      </c>
    </row>
    <row r="147" spans="2:5">
      <c r="B147" s="774"/>
      <c r="C147" s="776" t="s">
        <v>28</v>
      </c>
      <c r="D147" s="776"/>
      <c r="E147" s="11">
        <f>ECSF!I27</f>
        <v>0</v>
      </c>
    </row>
    <row r="148" spans="2:5">
      <c r="B148" s="774"/>
      <c r="C148" s="767" t="s">
        <v>30</v>
      </c>
      <c r="D148" s="767"/>
      <c r="E148" s="12">
        <f>ECSF!I29</f>
        <v>0</v>
      </c>
    </row>
    <row r="149" spans="2:5">
      <c r="B149" s="774"/>
      <c r="C149" s="767" t="s">
        <v>32</v>
      </c>
      <c r="D149" s="767"/>
      <c r="E149" s="12">
        <f>ECSF!I30</f>
        <v>0</v>
      </c>
    </row>
    <row r="150" spans="2:5">
      <c r="B150" s="774"/>
      <c r="C150" s="767" t="s">
        <v>34</v>
      </c>
      <c r="D150" s="767"/>
      <c r="E150" s="12">
        <f>ECSF!I31</f>
        <v>0</v>
      </c>
    </row>
    <row r="151" spans="2:5">
      <c r="B151" s="774"/>
      <c r="C151" s="767" t="s">
        <v>36</v>
      </c>
      <c r="D151" s="767"/>
      <c r="E151" s="12">
        <f>ECSF!I32</f>
        <v>0</v>
      </c>
    </row>
    <row r="152" spans="2:5">
      <c r="B152" s="774"/>
      <c r="C152" s="767" t="s">
        <v>38</v>
      </c>
      <c r="D152" s="767"/>
      <c r="E152" s="12">
        <f>ECSF!I33</f>
        <v>0</v>
      </c>
    </row>
    <row r="153" spans="2:5">
      <c r="B153" s="774"/>
      <c r="C153" s="767" t="s">
        <v>40</v>
      </c>
      <c r="D153" s="767"/>
      <c r="E153" s="12">
        <f>ECSF!I34</f>
        <v>0</v>
      </c>
    </row>
    <row r="154" spans="2:5">
      <c r="B154" s="774"/>
      <c r="C154" s="769" t="s">
        <v>47</v>
      </c>
      <c r="D154" s="769"/>
      <c r="E154" s="11">
        <f>ECSF!I36</f>
        <v>64883.739999999991</v>
      </c>
    </row>
    <row r="155" spans="2:5">
      <c r="B155" s="774"/>
      <c r="C155" s="769" t="s">
        <v>49</v>
      </c>
      <c r="D155" s="769"/>
      <c r="E155" s="11">
        <f>ECSF!I38</f>
        <v>0</v>
      </c>
    </row>
    <row r="156" spans="2:5">
      <c r="B156" s="774"/>
      <c r="C156" s="767" t="s">
        <v>50</v>
      </c>
      <c r="D156" s="767"/>
      <c r="E156" s="12">
        <f>ECSF!I40</f>
        <v>0</v>
      </c>
    </row>
    <row r="157" spans="2:5">
      <c r="B157" s="774"/>
      <c r="C157" s="767" t="s">
        <v>51</v>
      </c>
      <c r="D157" s="767"/>
      <c r="E157" s="12">
        <f>ECSF!I41</f>
        <v>0</v>
      </c>
    </row>
    <row r="158" spans="2:5">
      <c r="B158" s="774"/>
      <c r="C158" s="767" t="s">
        <v>52</v>
      </c>
      <c r="D158" s="767"/>
      <c r="E158" s="12">
        <f>ECSF!I42</f>
        <v>0</v>
      </c>
    </row>
    <row r="159" spans="2:5">
      <c r="B159" s="774"/>
      <c r="C159" s="769" t="s">
        <v>53</v>
      </c>
      <c r="D159" s="769"/>
      <c r="E159" s="11">
        <f>ECSF!I44</f>
        <v>64883.739999999991</v>
      </c>
    </row>
    <row r="160" spans="2:5">
      <c r="B160" s="774"/>
      <c r="C160" s="767" t="s">
        <v>54</v>
      </c>
      <c r="D160" s="767"/>
      <c r="E160" s="12">
        <f>ECSF!I46</f>
        <v>64883.739999999991</v>
      </c>
    </row>
    <row r="161" spans="2:5">
      <c r="B161" s="774"/>
      <c r="C161" s="767" t="s">
        <v>55</v>
      </c>
      <c r="D161" s="767"/>
      <c r="E161" s="12">
        <f>ECSF!I47</f>
        <v>0</v>
      </c>
    </row>
    <row r="162" spans="2:5">
      <c r="B162" s="774"/>
      <c r="C162" s="767" t="s">
        <v>56</v>
      </c>
      <c r="D162" s="767"/>
      <c r="E162" s="12">
        <f>ECSF!I48</f>
        <v>0</v>
      </c>
    </row>
    <row r="163" spans="2:5">
      <c r="B163" s="774"/>
      <c r="C163" s="767" t="s">
        <v>57</v>
      </c>
      <c r="D163" s="767"/>
      <c r="E163" s="12">
        <f>ECSF!I49</f>
        <v>0</v>
      </c>
    </row>
    <row r="164" spans="2:5">
      <c r="B164" s="774"/>
      <c r="C164" s="767" t="s">
        <v>58</v>
      </c>
      <c r="D164" s="767"/>
      <c r="E164" s="12">
        <f>ECSF!I50</f>
        <v>0</v>
      </c>
    </row>
    <row r="165" spans="2:5">
      <c r="B165" s="774"/>
      <c r="C165" s="769" t="s">
        <v>59</v>
      </c>
      <c r="D165" s="769"/>
      <c r="E165" s="11">
        <f>ECSF!I52</f>
        <v>0</v>
      </c>
    </row>
    <row r="166" spans="2:5">
      <c r="B166" s="774"/>
      <c r="C166" s="767" t="s">
        <v>60</v>
      </c>
      <c r="D166" s="767"/>
      <c r="E166" s="12">
        <f>ECSF!I54</f>
        <v>0</v>
      </c>
    </row>
    <row r="167" spans="2:5" ht="15" customHeight="1" thickBot="1">
      <c r="B167" s="775"/>
      <c r="C167" s="767" t="s">
        <v>61</v>
      </c>
      <c r="D167" s="767"/>
      <c r="E167" s="12">
        <f>ECSF!I55</f>
        <v>0</v>
      </c>
    </row>
    <row r="168" spans="2:5">
      <c r="B168" s="774" t="s">
        <v>68</v>
      </c>
      <c r="C168" s="769" t="s">
        <v>6</v>
      </c>
      <c r="D168" s="769"/>
      <c r="E168" s="11">
        <f>ECSF!E14</f>
        <v>0</v>
      </c>
    </row>
    <row r="169" spans="2:5" ht="15" customHeight="1">
      <c r="B169" s="774"/>
      <c r="C169" s="769" t="s">
        <v>8</v>
      </c>
      <c r="D169" s="769"/>
      <c r="E169" s="11">
        <f>ECSF!E16</f>
        <v>0</v>
      </c>
    </row>
    <row r="170" spans="2:5" ht="15" customHeight="1">
      <c r="B170" s="774"/>
      <c r="C170" s="767" t="s">
        <v>10</v>
      </c>
      <c r="D170" s="767"/>
      <c r="E170" s="12">
        <f>ECSF!E18</f>
        <v>58283.85</v>
      </c>
    </row>
    <row r="171" spans="2:5" ht="15" customHeight="1">
      <c r="B171" s="774"/>
      <c r="C171" s="767" t="s">
        <v>12</v>
      </c>
      <c r="D171" s="767"/>
      <c r="E171" s="12">
        <f>ECSF!E19</f>
        <v>0</v>
      </c>
    </row>
    <row r="172" spans="2:5">
      <c r="B172" s="774"/>
      <c r="C172" s="767" t="s">
        <v>14</v>
      </c>
      <c r="D172" s="767"/>
      <c r="E172" s="12">
        <f>ECSF!E20</f>
        <v>0</v>
      </c>
    </row>
    <row r="173" spans="2:5">
      <c r="B173" s="774"/>
      <c r="C173" s="767" t="s">
        <v>16</v>
      </c>
      <c r="D173" s="767"/>
      <c r="E173" s="12">
        <f>ECSF!E21</f>
        <v>0</v>
      </c>
    </row>
    <row r="174" spans="2:5" ht="15" customHeight="1">
      <c r="B174" s="774"/>
      <c r="C174" s="767" t="s">
        <v>18</v>
      </c>
      <c r="D174" s="767"/>
      <c r="E174" s="12">
        <f>ECSF!E22</f>
        <v>0</v>
      </c>
    </row>
    <row r="175" spans="2:5" ht="15" customHeight="1">
      <c r="B175" s="774"/>
      <c r="C175" s="767" t="s">
        <v>20</v>
      </c>
      <c r="D175" s="767"/>
      <c r="E175" s="12">
        <f>ECSF!E23</f>
        <v>0</v>
      </c>
    </row>
    <row r="176" spans="2:5">
      <c r="B176" s="774"/>
      <c r="C176" s="767" t="s">
        <v>22</v>
      </c>
      <c r="D176" s="767"/>
      <c r="E176" s="12">
        <f>ECSF!E24</f>
        <v>0</v>
      </c>
    </row>
    <row r="177" spans="2:5" ht="15" customHeight="1">
      <c r="B177" s="774"/>
      <c r="C177" s="769" t="s">
        <v>27</v>
      </c>
      <c r="D177" s="769"/>
      <c r="E177" s="11">
        <f>ECSF!E26</f>
        <v>0</v>
      </c>
    </row>
    <row r="178" spans="2:5">
      <c r="B178" s="774"/>
      <c r="C178" s="767" t="s">
        <v>29</v>
      </c>
      <c r="D178" s="767"/>
      <c r="E178" s="12">
        <f>ECSF!E28</f>
        <v>0</v>
      </c>
    </row>
    <row r="179" spans="2:5" ht="15" customHeight="1">
      <c r="B179" s="774"/>
      <c r="C179" s="767" t="s">
        <v>31</v>
      </c>
      <c r="D179" s="767"/>
      <c r="E179" s="12">
        <f>ECSF!E29</f>
        <v>0</v>
      </c>
    </row>
    <row r="180" spans="2:5" ht="15" customHeight="1">
      <c r="B180" s="774"/>
      <c r="C180" s="767" t="s">
        <v>33</v>
      </c>
      <c r="D180" s="767"/>
      <c r="E180" s="12">
        <f>ECSF!E30</f>
        <v>0</v>
      </c>
    </row>
    <row r="181" spans="2:5" ht="15" customHeight="1">
      <c r="B181" s="774"/>
      <c r="C181" s="767" t="s">
        <v>35</v>
      </c>
      <c r="D181" s="767"/>
      <c r="E181" s="12">
        <f>ECSF!E31</f>
        <v>22598.02</v>
      </c>
    </row>
    <row r="182" spans="2:5" ht="15" customHeight="1">
      <c r="B182" s="774"/>
      <c r="C182" s="767" t="s">
        <v>37</v>
      </c>
      <c r="D182" s="767"/>
      <c r="E182" s="12">
        <f>ECSF!E32</f>
        <v>0</v>
      </c>
    </row>
    <row r="183" spans="2:5" ht="15" customHeight="1">
      <c r="B183" s="774"/>
      <c r="C183" s="767" t="s">
        <v>39</v>
      </c>
      <c r="D183" s="767"/>
      <c r="E183" s="12">
        <f>ECSF!E33</f>
        <v>0</v>
      </c>
    </row>
    <row r="184" spans="2:5" ht="15" customHeight="1">
      <c r="B184" s="774"/>
      <c r="C184" s="767" t="s">
        <v>41</v>
      </c>
      <c r="D184" s="767"/>
      <c r="E184" s="12">
        <f>ECSF!E34</f>
        <v>0</v>
      </c>
    </row>
    <row r="185" spans="2:5" ht="15" customHeight="1">
      <c r="B185" s="774"/>
      <c r="C185" s="767" t="s">
        <v>42</v>
      </c>
      <c r="D185" s="767"/>
      <c r="E185" s="12">
        <f>ECSF!E35</f>
        <v>0</v>
      </c>
    </row>
    <row r="186" spans="2:5" ht="15" customHeight="1">
      <c r="B186" s="774"/>
      <c r="C186" s="767" t="s">
        <v>44</v>
      </c>
      <c r="D186" s="767"/>
      <c r="E186" s="12">
        <f>ECSF!E36</f>
        <v>0</v>
      </c>
    </row>
    <row r="187" spans="2:5" ht="15" customHeight="1">
      <c r="B187" s="774"/>
      <c r="C187" s="769" t="s">
        <v>7</v>
      </c>
      <c r="D187" s="769"/>
      <c r="E187" s="11">
        <f>ECSF!J14</f>
        <v>0</v>
      </c>
    </row>
    <row r="188" spans="2:5">
      <c r="B188" s="774"/>
      <c r="C188" s="769" t="s">
        <v>9</v>
      </c>
      <c r="D188" s="769"/>
      <c r="E188" s="11">
        <f>ECSF!J16</f>
        <v>0</v>
      </c>
    </row>
    <row r="189" spans="2:5">
      <c r="B189" s="774"/>
      <c r="C189" s="767" t="s">
        <v>11</v>
      </c>
      <c r="D189" s="767"/>
      <c r="E189" s="12">
        <f>ECSF!J18</f>
        <v>0</v>
      </c>
    </row>
    <row r="190" spans="2:5">
      <c r="B190" s="774"/>
      <c r="C190" s="767" t="s">
        <v>13</v>
      </c>
      <c r="D190" s="767"/>
      <c r="E190" s="12">
        <f>ECSF!J19</f>
        <v>0</v>
      </c>
    </row>
    <row r="191" spans="2:5" ht="15" customHeight="1">
      <c r="B191" s="774"/>
      <c r="C191" s="767" t="s">
        <v>15</v>
      </c>
      <c r="D191" s="767"/>
      <c r="E191" s="12">
        <f>ECSF!J20</f>
        <v>0</v>
      </c>
    </row>
    <row r="192" spans="2:5">
      <c r="B192" s="774"/>
      <c r="C192" s="767" t="s">
        <v>17</v>
      </c>
      <c r="D192" s="767"/>
      <c r="E192" s="12">
        <f>ECSF!J21</f>
        <v>0</v>
      </c>
    </row>
    <row r="193" spans="2:5" ht="15" customHeight="1">
      <c r="B193" s="774"/>
      <c r="C193" s="767" t="s">
        <v>19</v>
      </c>
      <c r="D193" s="767"/>
      <c r="E193" s="12">
        <f>ECSF!J22</f>
        <v>0</v>
      </c>
    </row>
    <row r="194" spans="2:5" ht="15" customHeight="1">
      <c r="B194" s="774"/>
      <c r="C194" s="767" t="s">
        <v>21</v>
      </c>
      <c r="D194" s="767"/>
      <c r="E194" s="12">
        <f>ECSF!J23</f>
        <v>0</v>
      </c>
    </row>
    <row r="195" spans="2:5" ht="15" customHeight="1">
      <c r="B195" s="774"/>
      <c r="C195" s="767" t="s">
        <v>23</v>
      </c>
      <c r="D195" s="767"/>
      <c r="E195" s="12">
        <f>ECSF!J24</f>
        <v>0</v>
      </c>
    </row>
    <row r="196" spans="2:5" ht="15" customHeight="1">
      <c r="B196" s="774"/>
      <c r="C196" s="767" t="s">
        <v>24</v>
      </c>
      <c r="D196" s="767"/>
      <c r="E196" s="12">
        <f>ECSF!J25</f>
        <v>0</v>
      </c>
    </row>
    <row r="197" spans="2:5" ht="15" customHeight="1">
      <c r="B197" s="774"/>
      <c r="C197" s="776" t="s">
        <v>28</v>
      </c>
      <c r="D197" s="776"/>
      <c r="E197" s="11">
        <f>ECSF!J27</f>
        <v>0</v>
      </c>
    </row>
    <row r="198" spans="2:5" ht="15" customHeight="1">
      <c r="B198" s="774"/>
      <c r="C198" s="767" t="s">
        <v>30</v>
      </c>
      <c r="D198" s="767"/>
      <c r="E198" s="12">
        <f>ECSF!J29</f>
        <v>0</v>
      </c>
    </row>
    <row r="199" spans="2:5" ht="15" customHeight="1">
      <c r="B199" s="774"/>
      <c r="C199" s="767" t="s">
        <v>32</v>
      </c>
      <c r="D199" s="767"/>
      <c r="E199" s="12">
        <f>ECSF!J30</f>
        <v>0</v>
      </c>
    </row>
    <row r="200" spans="2:5" ht="15" customHeight="1">
      <c r="B200" s="774"/>
      <c r="C200" s="767" t="s">
        <v>34</v>
      </c>
      <c r="D200" s="767"/>
      <c r="E200" s="12">
        <f>ECSF!J31</f>
        <v>0</v>
      </c>
    </row>
    <row r="201" spans="2:5">
      <c r="B201" s="774"/>
      <c r="C201" s="767" t="s">
        <v>36</v>
      </c>
      <c r="D201" s="767"/>
      <c r="E201" s="12">
        <f>ECSF!J32</f>
        <v>0</v>
      </c>
    </row>
    <row r="202" spans="2:5" ht="15" customHeight="1">
      <c r="B202" s="774"/>
      <c r="C202" s="767" t="s">
        <v>38</v>
      </c>
      <c r="D202" s="767"/>
      <c r="E202" s="12">
        <f>ECSF!J33</f>
        <v>0</v>
      </c>
    </row>
    <row r="203" spans="2:5">
      <c r="B203" s="774"/>
      <c r="C203" s="767" t="s">
        <v>40</v>
      </c>
      <c r="D203" s="767"/>
      <c r="E203" s="12">
        <f>ECSF!J34</f>
        <v>0</v>
      </c>
    </row>
    <row r="204" spans="2:5" ht="15" customHeight="1">
      <c r="B204" s="774"/>
      <c r="C204" s="769" t="s">
        <v>47</v>
      </c>
      <c r="D204" s="769"/>
      <c r="E204" s="11">
        <f>ECSF!J36</f>
        <v>0</v>
      </c>
    </row>
    <row r="205" spans="2:5" ht="15" customHeight="1">
      <c r="B205" s="774"/>
      <c r="C205" s="769" t="s">
        <v>49</v>
      </c>
      <c r="D205" s="769"/>
      <c r="E205" s="11">
        <f>ECSF!J38</f>
        <v>0</v>
      </c>
    </row>
    <row r="206" spans="2:5" ht="15" customHeight="1">
      <c r="B206" s="774"/>
      <c r="C206" s="767" t="s">
        <v>50</v>
      </c>
      <c r="D206" s="767"/>
      <c r="E206" s="12">
        <f>ECSF!J40</f>
        <v>0</v>
      </c>
    </row>
    <row r="207" spans="2:5" ht="15" customHeight="1">
      <c r="B207" s="774"/>
      <c r="C207" s="767" t="s">
        <v>51</v>
      </c>
      <c r="D207" s="767"/>
      <c r="E207" s="12">
        <f>ECSF!J41</f>
        <v>0</v>
      </c>
    </row>
    <row r="208" spans="2:5" ht="15" customHeight="1">
      <c r="B208" s="774"/>
      <c r="C208" s="767" t="s">
        <v>52</v>
      </c>
      <c r="D208" s="767"/>
      <c r="E208" s="12">
        <f>ECSF!J42</f>
        <v>0</v>
      </c>
    </row>
    <row r="209" spans="2:5" ht="15" customHeight="1">
      <c r="B209" s="774"/>
      <c r="C209" s="769" t="s">
        <v>53</v>
      </c>
      <c r="D209" s="769"/>
      <c r="E209" s="11">
        <f>ECSF!J44</f>
        <v>0</v>
      </c>
    </row>
    <row r="210" spans="2:5">
      <c r="B210" s="774"/>
      <c r="C210" s="767" t="s">
        <v>54</v>
      </c>
      <c r="D210" s="767"/>
      <c r="E210" s="12">
        <f>ECSF!J46</f>
        <v>0</v>
      </c>
    </row>
    <row r="211" spans="2:5" ht="15" customHeight="1">
      <c r="B211" s="774"/>
      <c r="C211" s="767" t="s">
        <v>55</v>
      </c>
      <c r="D211" s="767"/>
      <c r="E211" s="12">
        <f>ECSF!J47</f>
        <v>0</v>
      </c>
    </row>
    <row r="212" spans="2:5">
      <c r="B212" s="774"/>
      <c r="C212" s="767" t="s">
        <v>56</v>
      </c>
      <c r="D212" s="767"/>
      <c r="E212" s="12">
        <f>ECSF!J48</f>
        <v>0</v>
      </c>
    </row>
    <row r="213" spans="2:5" ht="15" customHeight="1">
      <c r="B213" s="774"/>
      <c r="C213" s="767" t="s">
        <v>57</v>
      </c>
      <c r="D213" s="767"/>
      <c r="E213" s="12">
        <f>ECSF!J49</f>
        <v>0</v>
      </c>
    </row>
    <row r="214" spans="2:5">
      <c r="B214" s="774"/>
      <c r="C214" s="767" t="s">
        <v>58</v>
      </c>
      <c r="D214" s="767"/>
      <c r="E214" s="12">
        <f>ECSF!J50</f>
        <v>0</v>
      </c>
    </row>
    <row r="215" spans="2:5">
      <c r="B215" s="774"/>
      <c r="C215" s="769" t="s">
        <v>59</v>
      </c>
      <c r="D215" s="769"/>
      <c r="E215" s="11">
        <f>ECSF!J52</f>
        <v>0</v>
      </c>
    </row>
    <row r="216" spans="2:5">
      <c r="B216" s="774"/>
      <c r="C216" s="767" t="s">
        <v>60</v>
      </c>
      <c r="D216" s="767"/>
      <c r="E216" s="12">
        <f>ECSF!J54</f>
        <v>0</v>
      </c>
    </row>
    <row r="217" spans="2:5" ht="15.75" thickBot="1">
      <c r="B217" s="775"/>
      <c r="C217" s="767" t="s">
        <v>61</v>
      </c>
      <c r="D217" s="767"/>
      <c r="E217" s="12">
        <f>ECSF!J55</f>
        <v>0</v>
      </c>
    </row>
    <row r="218" spans="2:5">
      <c r="C218" s="770" t="s">
        <v>75</v>
      </c>
      <c r="D218" s="5" t="s">
        <v>64</v>
      </c>
      <c r="E218" s="15" t="str">
        <f>ECSF!C62</f>
        <v>Juliana Orozco Dagnino</v>
      </c>
    </row>
    <row r="219" spans="2:5">
      <c r="C219" s="766"/>
      <c r="D219" s="5" t="s">
        <v>65</v>
      </c>
      <c r="E219" s="15" t="str">
        <f>ECSF!C63</f>
        <v>Directora IMCACECO</v>
      </c>
    </row>
    <row r="220" spans="2:5">
      <c r="C220" s="766" t="s">
        <v>74</v>
      </c>
      <c r="D220" s="5" t="s">
        <v>64</v>
      </c>
      <c r="E220" s="15" t="str">
        <f>ECSF!G62</f>
        <v>Ivonne Sarahi Flores Duarte</v>
      </c>
    </row>
    <row r="221" spans="2:5">
      <c r="C221" s="766"/>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98"/>
      <c r="D1" s="798"/>
      <c r="E1" s="798"/>
      <c r="F1" s="799"/>
      <c r="G1" s="799"/>
      <c r="H1" s="799"/>
      <c r="I1" s="161"/>
      <c r="J1" s="136"/>
      <c r="K1" s="136"/>
    </row>
    <row r="2" spans="1:13" s="99" customFormat="1" ht="6" customHeight="1">
      <c r="B2" s="100"/>
    </row>
    <row r="3" spans="1:13" s="99" customFormat="1" ht="14.1" customHeight="1">
      <c r="B3" s="102"/>
      <c r="C3" s="787" t="s">
        <v>447</v>
      </c>
      <c r="D3" s="787"/>
      <c r="E3" s="787"/>
      <c r="F3" s="787"/>
      <c r="G3" s="787"/>
      <c r="H3" s="102"/>
      <c r="I3" s="102"/>
      <c r="J3" s="63"/>
      <c r="K3" s="63"/>
    </row>
    <row r="4" spans="1:13" s="99" customFormat="1" ht="14.1" customHeight="1">
      <c r="B4" s="102"/>
      <c r="C4" s="787" t="s">
        <v>145</v>
      </c>
      <c r="D4" s="787"/>
      <c r="E4" s="787"/>
      <c r="F4" s="787"/>
      <c r="G4" s="787"/>
      <c r="H4" s="102"/>
      <c r="I4" s="102"/>
      <c r="J4" s="63"/>
      <c r="K4" s="63"/>
    </row>
    <row r="5" spans="1:13" s="99" customFormat="1" ht="14.1" customHeight="1">
      <c r="B5" s="102"/>
      <c r="C5" s="800" t="s">
        <v>457</v>
      </c>
      <c r="D5" s="800"/>
      <c r="E5" s="800"/>
      <c r="F5" s="800"/>
      <c r="G5" s="800"/>
      <c r="H5" s="102"/>
      <c r="I5" s="102"/>
      <c r="J5" s="63"/>
      <c r="K5" s="63"/>
    </row>
    <row r="6" spans="1:13" s="99" customFormat="1" ht="14.1" customHeight="1">
      <c r="B6" s="102"/>
      <c r="C6" s="787" t="s">
        <v>1</v>
      </c>
      <c r="D6" s="787"/>
      <c r="E6" s="787"/>
      <c r="F6" s="787"/>
      <c r="G6" s="787"/>
      <c r="H6" s="102"/>
      <c r="I6" s="102"/>
      <c r="J6" s="63"/>
      <c r="K6" s="63"/>
    </row>
    <row r="7" spans="1:13" s="99" customFormat="1" ht="20.100000000000001" customHeight="1">
      <c r="A7" s="104"/>
      <c r="B7" s="105"/>
      <c r="C7" s="765" t="str">
        <f>+EA!C5</f>
        <v>INSTITUTO MUNICIPAL DE CAPACITACION Y CERTIFICACION POR COMPETENCIAS B.C.</v>
      </c>
      <c r="D7" s="765"/>
      <c r="E7" s="765"/>
      <c r="F7" s="765"/>
      <c r="G7" s="765"/>
      <c r="H7" s="67"/>
      <c r="I7" s="162"/>
      <c r="J7" s="162"/>
      <c r="K7" s="162"/>
      <c r="L7" s="162"/>
      <c r="M7" s="162"/>
    </row>
    <row r="8" spans="1:13" s="99" customFormat="1" ht="6.75" customHeight="1">
      <c r="A8" s="760"/>
      <c r="B8" s="760"/>
      <c r="C8" s="760"/>
      <c r="D8" s="760"/>
      <c r="E8" s="760"/>
      <c r="F8" s="760"/>
      <c r="G8" s="760"/>
      <c r="H8" s="760"/>
      <c r="I8" s="760"/>
    </row>
    <row r="9" spans="1:13" s="99" customFormat="1" ht="3" customHeight="1">
      <c r="A9" s="760"/>
      <c r="B9" s="760"/>
      <c r="C9" s="760"/>
      <c r="D9" s="760"/>
      <c r="E9" s="760"/>
      <c r="F9" s="760"/>
      <c r="G9" s="760"/>
      <c r="H9" s="760"/>
      <c r="I9" s="760"/>
    </row>
    <row r="10" spans="1:13" s="163" customFormat="1" ht="30">
      <c r="A10" s="323"/>
      <c r="B10" s="788" t="s">
        <v>76</v>
      </c>
      <c r="C10" s="788"/>
      <c r="D10" s="324" t="s">
        <v>146</v>
      </c>
      <c r="E10" s="324" t="s">
        <v>147</v>
      </c>
      <c r="F10" s="325" t="s">
        <v>148</v>
      </c>
      <c r="G10" s="325" t="s">
        <v>149</v>
      </c>
      <c r="H10" s="325" t="s">
        <v>150</v>
      </c>
      <c r="I10" s="326"/>
    </row>
    <row r="11" spans="1:13" s="163" customFormat="1" ht="15">
      <c r="A11" s="327"/>
      <c r="B11" s="789"/>
      <c r="C11" s="789"/>
      <c r="D11" s="328">
        <v>1</v>
      </c>
      <c r="E11" s="328">
        <v>2</v>
      </c>
      <c r="F11" s="329">
        <v>3</v>
      </c>
      <c r="G11" s="329" t="s">
        <v>151</v>
      </c>
      <c r="H11" s="329" t="s">
        <v>152</v>
      </c>
      <c r="I11" s="330"/>
    </row>
    <row r="12" spans="1:13" s="99" customFormat="1" ht="3" customHeight="1">
      <c r="A12" s="790"/>
      <c r="B12" s="791"/>
      <c r="C12" s="791"/>
      <c r="D12" s="791"/>
      <c r="E12" s="791"/>
      <c r="F12" s="791"/>
      <c r="G12" s="791"/>
      <c r="H12" s="791"/>
      <c r="I12" s="792"/>
    </row>
    <row r="13" spans="1:13" s="99" customFormat="1" ht="3" customHeight="1">
      <c r="A13" s="793"/>
      <c r="B13" s="794"/>
      <c r="C13" s="794"/>
      <c r="D13" s="794"/>
      <c r="E13" s="794"/>
      <c r="F13" s="794"/>
      <c r="G13" s="794"/>
      <c r="H13" s="794"/>
      <c r="I13" s="795"/>
      <c r="J13" s="63"/>
      <c r="K13" s="63"/>
    </row>
    <row r="14" spans="1:13" s="99" customFormat="1" ht="15">
      <c r="A14" s="331"/>
      <c r="B14" s="796" t="s">
        <v>6</v>
      </c>
      <c r="C14" s="796"/>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8" t="s">
        <v>8</v>
      </c>
      <c r="C16" s="738"/>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7" t="s">
        <v>10</v>
      </c>
      <c r="C18" s="797"/>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0" t="s">
        <v>12</v>
      </c>
      <c r="C19" s="780"/>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0" t="s">
        <v>456</v>
      </c>
      <c r="C20" s="780"/>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0" t="s">
        <v>16</v>
      </c>
      <c r="C21" s="780"/>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0" t="s">
        <v>18</v>
      </c>
      <c r="C22" s="780"/>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0" t="s">
        <v>20</v>
      </c>
      <c r="C23" s="780"/>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0" t="s">
        <v>22</v>
      </c>
      <c r="C24" s="780"/>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8" t="s">
        <v>27</v>
      </c>
      <c r="C26" s="738"/>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0" t="s">
        <v>29</v>
      </c>
      <c r="C28" s="780"/>
      <c r="D28" s="344">
        <f>+ESF!E31</f>
        <v>0</v>
      </c>
      <c r="E28" s="344">
        <v>0</v>
      </c>
      <c r="F28" s="344">
        <v>0</v>
      </c>
      <c r="G28" s="316">
        <f>D28+E28-F28</f>
        <v>0</v>
      </c>
      <c r="H28" s="308">
        <f>G28-D28</f>
        <v>0</v>
      </c>
      <c r="I28" s="340"/>
      <c r="K28" s="164" t="str">
        <f>IF(G28=ESF!D31," ","error")</f>
        <v xml:space="preserve"> </v>
      </c>
    </row>
    <row r="29" spans="1:14" ht="19.5" customHeight="1">
      <c r="A29" s="337"/>
      <c r="B29" s="780" t="s">
        <v>31</v>
      </c>
      <c r="C29" s="780"/>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0" t="s">
        <v>33</v>
      </c>
      <c r="C30" s="780"/>
      <c r="D30" s="344">
        <f>+ESF!E33</f>
        <v>0</v>
      </c>
      <c r="E30" s="344">
        <v>0</v>
      </c>
      <c r="F30" s="344">
        <v>0</v>
      </c>
      <c r="G30" s="316">
        <f t="shared" si="2"/>
        <v>0</v>
      </c>
      <c r="H30" s="308">
        <f t="shared" si="3"/>
        <v>0</v>
      </c>
      <c r="I30" s="340"/>
      <c r="K30" s="164" t="str">
        <f>IF(G30=ESF!D33," ","error")</f>
        <v xml:space="preserve"> </v>
      </c>
    </row>
    <row r="31" spans="1:14" ht="19.5" customHeight="1">
      <c r="A31" s="337"/>
      <c r="B31" s="780" t="s">
        <v>153</v>
      </c>
      <c r="C31" s="780"/>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0" t="s">
        <v>37</v>
      </c>
      <c r="C32" s="780"/>
      <c r="D32" s="344">
        <f>+ESF!E35</f>
        <v>0</v>
      </c>
      <c r="E32" s="344">
        <v>0</v>
      </c>
      <c r="F32" s="344">
        <v>0</v>
      </c>
      <c r="G32" s="316">
        <f t="shared" si="2"/>
        <v>0</v>
      </c>
      <c r="H32" s="308">
        <f t="shared" si="3"/>
        <v>0</v>
      </c>
      <c r="I32" s="340"/>
      <c r="K32" s="164" t="str">
        <f>IF(G32=ESF!D35," ","error")</f>
        <v xml:space="preserve"> </v>
      </c>
    </row>
    <row r="33" spans="1:17" ht="19.5" customHeight="1">
      <c r="A33" s="337"/>
      <c r="B33" s="780" t="s">
        <v>39</v>
      </c>
      <c r="C33" s="780"/>
      <c r="D33" s="344">
        <f>+ESF!E36</f>
        <v>0</v>
      </c>
      <c r="E33" s="344">
        <v>0</v>
      </c>
      <c r="F33" s="344">
        <v>0</v>
      </c>
      <c r="G33" s="316">
        <f t="shared" si="2"/>
        <v>0</v>
      </c>
      <c r="H33" s="308">
        <f t="shared" si="3"/>
        <v>0</v>
      </c>
      <c r="I33" s="340"/>
      <c r="K33" s="164" t="str">
        <f>IF(G33=ESF!D36," ","error")</f>
        <v xml:space="preserve"> </v>
      </c>
    </row>
    <row r="34" spans="1:17" ht="19.5" customHeight="1">
      <c r="A34" s="337"/>
      <c r="B34" s="780" t="s">
        <v>41</v>
      </c>
      <c r="C34" s="780"/>
      <c r="D34" s="344">
        <f>+ESF!E37</f>
        <v>0</v>
      </c>
      <c r="E34" s="344">
        <v>0</v>
      </c>
      <c r="F34" s="344">
        <v>0</v>
      </c>
      <c r="G34" s="316">
        <f t="shared" si="2"/>
        <v>0</v>
      </c>
      <c r="H34" s="308">
        <f t="shared" si="3"/>
        <v>0</v>
      </c>
      <c r="I34" s="340"/>
      <c r="K34" s="164" t="str">
        <f>IF(G34=ESF!D37," ","error")</f>
        <v xml:space="preserve"> </v>
      </c>
    </row>
    <row r="35" spans="1:17" ht="19.5" customHeight="1">
      <c r="A35" s="337"/>
      <c r="B35" s="780" t="s">
        <v>42</v>
      </c>
      <c r="C35" s="780"/>
      <c r="D35" s="344">
        <f>+ESF!E38</f>
        <v>0</v>
      </c>
      <c r="E35" s="344">
        <v>0</v>
      </c>
      <c r="F35" s="344">
        <v>0</v>
      </c>
      <c r="G35" s="316">
        <f t="shared" si="2"/>
        <v>0</v>
      </c>
      <c r="H35" s="308">
        <f t="shared" si="3"/>
        <v>0</v>
      </c>
      <c r="I35" s="340"/>
      <c r="K35" s="164" t="str">
        <f>IF(G35=ESF!D38," ","error")</f>
        <v xml:space="preserve"> </v>
      </c>
    </row>
    <row r="36" spans="1:17" ht="19.5" customHeight="1">
      <c r="A36" s="337"/>
      <c r="B36" s="780" t="s">
        <v>44</v>
      </c>
      <c r="C36" s="780"/>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81"/>
      <c r="B38" s="782"/>
      <c r="C38" s="782"/>
      <c r="D38" s="782"/>
      <c r="E38" s="782"/>
      <c r="F38" s="782"/>
      <c r="G38" s="782"/>
      <c r="H38" s="782"/>
      <c r="I38" s="783"/>
    </row>
    <row r="39" spans="1:17" ht="6" customHeight="1">
      <c r="A39" s="165"/>
      <c r="B39" s="166"/>
      <c r="C39" s="167"/>
      <c r="E39" s="165"/>
      <c r="F39" s="165"/>
      <c r="G39" s="165"/>
      <c r="H39" s="165"/>
      <c r="I39" s="165"/>
    </row>
    <row r="40" spans="1:17" ht="15" customHeight="1">
      <c r="A40" s="99"/>
      <c r="B40" s="784" t="s">
        <v>78</v>
      </c>
      <c r="C40" s="784"/>
      <c r="D40" s="784"/>
      <c r="E40" s="784"/>
      <c r="F40" s="784"/>
      <c r="G40" s="784"/>
      <c r="H40" s="784"/>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85"/>
      <c r="C42" s="785"/>
      <c r="D42" s="122"/>
      <c r="E42" s="786"/>
      <c r="F42" s="786"/>
      <c r="G42" s="786"/>
      <c r="H42" s="786"/>
      <c r="I42" s="122"/>
      <c r="J42" s="122"/>
      <c r="K42" s="99"/>
      <c r="L42" s="99"/>
      <c r="M42" s="99"/>
      <c r="N42" s="99"/>
      <c r="O42" s="99"/>
      <c r="P42" s="99"/>
      <c r="Q42" s="99"/>
    </row>
    <row r="43" spans="1:17" ht="14.1" customHeight="1">
      <c r="A43" s="99"/>
      <c r="B43" s="778" t="str">
        <f>+EA!C58</f>
        <v>Juliana Orozco Dagnino</v>
      </c>
      <c r="C43" s="778"/>
      <c r="D43" s="322"/>
      <c r="E43" s="778" t="str">
        <f>+EA!G58</f>
        <v>Ivonne Sarahi Flores Duarte</v>
      </c>
      <c r="F43" s="778"/>
      <c r="G43" s="778"/>
      <c r="H43" s="778"/>
      <c r="I43" s="113"/>
      <c r="J43" s="99"/>
      <c r="P43" s="99"/>
      <c r="Q43" s="99"/>
    </row>
    <row r="44" spans="1:17" ht="14.1" customHeight="1">
      <c r="A44" s="99"/>
      <c r="B44" s="779" t="str">
        <f>+EA!C59</f>
        <v>Directora IMCACECO</v>
      </c>
      <c r="C44" s="779"/>
      <c r="D44" s="299"/>
      <c r="E44" s="779" t="str">
        <f>+EA!G59</f>
        <v>Coordinadora Administrativa</v>
      </c>
      <c r="F44" s="779"/>
      <c r="G44" s="779"/>
      <c r="H44" s="779"/>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10" t="s">
        <v>447</v>
      </c>
      <c r="D4" s="810"/>
      <c r="E4" s="810"/>
      <c r="F4" s="810"/>
      <c r="G4" s="810"/>
      <c r="H4" s="810"/>
      <c r="I4" s="353"/>
      <c r="J4" s="172"/>
    </row>
    <row r="5" spans="1:17" ht="14.1" customHeight="1">
      <c r="B5" s="353"/>
      <c r="C5" s="810" t="s">
        <v>154</v>
      </c>
      <c r="D5" s="810"/>
      <c r="E5" s="810"/>
      <c r="F5" s="810"/>
      <c r="G5" s="810"/>
      <c r="H5" s="810"/>
      <c r="I5" s="353"/>
      <c r="J5" s="172"/>
    </row>
    <row r="6" spans="1:17" ht="14.1" customHeight="1">
      <c r="B6" s="353"/>
      <c r="C6" s="811" t="s">
        <v>458</v>
      </c>
      <c r="D6" s="811"/>
      <c r="E6" s="811"/>
      <c r="F6" s="811"/>
      <c r="G6" s="811"/>
      <c r="H6" s="811"/>
      <c r="I6" s="353"/>
      <c r="J6" s="172"/>
    </row>
    <row r="7" spans="1:17" ht="14.1" customHeight="1">
      <c r="B7" s="353"/>
      <c r="C7" s="810" t="s">
        <v>1</v>
      </c>
      <c r="D7" s="810"/>
      <c r="E7" s="810"/>
      <c r="F7" s="810"/>
      <c r="G7" s="810"/>
      <c r="H7" s="810"/>
      <c r="I7" s="353"/>
      <c r="J7" s="172"/>
    </row>
    <row r="8" spans="1:17" ht="6" customHeight="1">
      <c r="A8" s="173"/>
      <c r="B8" s="812"/>
      <c r="C8" s="812"/>
      <c r="D8" s="813"/>
      <c r="E8" s="813"/>
      <c r="F8" s="813"/>
      <c r="G8" s="813"/>
      <c r="H8" s="813"/>
      <c r="I8" s="813"/>
      <c r="J8" s="174"/>
    </row>
    <row r="9" spans="1:17" ht="20.100000000000001" customHeight="1">
      <c r="A9" s="173"/>
      <c r="B9" s="354"/>
      <c r="C9" s="765" t="str">
        <f>+EA!C5</f>
        <v>INSTITUTO MUNICIPAL DE CAPACITACION Y CERTIFICACION POR COMPETENCIAS B.C.</v>
      </c>
      <c r="D9" s="765"/>
      <c r="E9" s="765"/>
      <c r="F9" s="765"/>
      <c r="G9" s="765"/>
      <c r="H9" s="765"/>
      <c r="I9" s="765"/>
      <c r="J9" s="174"/>
    </row>
    <row r="10" spans="1:17" ht="5.0999999999999996" customHeight="1">
      <c r="A10" s="175"/>
      <c r="B10" s="814"/>
      <c r="C10" s="814"/>
      <c r="D10" s="814"/>
      <c r="E10" s="814"/>
      <c r="F10" s="814"/>
      <c r="G10" s="814"/>
      <c r="H10" s="814"/>
      <c r="I10" s="814"/>
      <c r="J10" s="814"/>
    </row>
    <row r="11" spans="1:17" ht="3" customHeight="1">
      <c r="A11" s="175"/>
      <c r="B11" s="814"/>
      <c r="C11" s="814"/>
      <c r="D11" s="814"/>
      <c r="E11" s="814"/>
      <c r="F11" s="814"/>
      <c r="G11" s="814"/>
      <c r="H11" s="814"/>
      <c r="I11" s="814"/>
      <c r="J11" s="814"/>
    </row>
    <row r="12" spans="1:17" ht="30" customHeight="1">
      <c r="A12" s="349"/>
      <c r="B12" s="815" t="s">
        <v>155</v>
      </c>
      <c r="C12" s="815"/>
      <c r="D12" s="815"/>
      <c r="E12" s="350"/>
      <c r="F12" s="351" t="s">
        <v>156</v>
      </c>
      <c r="G12" s="351" t="s">
        <v>157</v>
      </c>
      <c r="H12" s="350" t="s">
        <v>158</v>
      </c>
      <c r="I12" s="350" t="s">
        <v>159</v>
      </c>
      <c r="J12" s="352"/>
    </row>
    <row r="13" spans="1:17" ht="3" customHeight="1">
      <c r="A13" s="176"/>
      <c r="B13" s="814"/>
      <c r="C13" s="814"/>
      <c r="D13" s="814"/>
      <c r="E13" s="814"/>
      <c r="F13" s="814"/>
      <c r="G13" s="814"/>
      <c r="H13" s="814"/>
      <c r="I13" s="814"/>
      <c r="J13" s="816"/>
    </row>
    <row r="14" spans="1:17" ht="9.9499999999999993" customHeight="1">
      <c r="A14" s="177"/>
      <c r="B14" s="808"/>
      <c r="C14" s="808"/>
      <c r="D14" s="808"/>
      <c r="E14" s="808"/>
      <c r="F14" s="808"/>
      <c r="G14" s="808"/>
      <c r="H14" s="808"/>
      <c r="I14" s="808"/>
      <c r="J14" s="809"/>
    </row>
    <row r="15" spans="1:17" ht="15">
      <c r="A15" s="177"/>
      <c r="B15" s="804" t="s">
        <v>160</v>
      </c>
      <c r="C15" s="804"/>
      <c r="D15" s="804"/>
      <c r="E15" s="355"/>
      <c r="F15" s="355"/>
      <c r="G15" s="355"/>
      <c r="H15" s="355"/>
      <c r="I15" s="355"/>
      <c r="J15" s="178"/>
    </row>
    <row r="16" spans="1:17" ht="15">
      <c r="A16" s="179"/>
      <c r="B16" s="805" t="s">
        <v>161</v>
      </c>
      <c r="C16" s="805"/>
      <c r="D16" s="805"/>
      <c r="E16" s="356"/>
      <c r="F16" s="356"/>
      <c r="G16" s="356"/>
      <c r="H16" s="356"/>
      <c r="I16" s="356"/>
      <c r="J16" s="181"/>
    </row>
    <row r="17" spans="1:10" ht="15">
      <c r="A17" s="179"/>
      <c r="B17" s="804" t="s">
        <v>162</v>
      </c>
      <c r="C17" s="804"/>
      <c r="D17" s="804"/>
      <c r="E17" s="356"/>
      <c r="F17" s="357"/>
      <c r="G17" s="357"/>
      <c r="H17" s="358">
        <f>SUM(H18:H20)</f>
        <v>0</v>
      </c>
      <c r="I17" s="358">
        <f>SUM(I18:I20)</f>
        <v>0</v>
      </c>
      <c r="J17" s="182"/>
    </row>
    <row r="18" spans="1:10" ht="15">
      <c r="A18" s="183"/>
      <c r="B18" s="359"/>
      <c r="C18" s="806" t="s">
        <v>163</v>
      </c>
      <c r="D18" s="806"/>
      <c r="E18" s="356"/>
      <c r="F18" s="360"/>
      <c r="G18" s="360"/>
      <c r="H18" s="361">
        <v>0</v>
      </c>
      <c r="I18" s="361">
        <v>0</v>
      </c>
      <c r="J18" s="184"/>
    </row>
    <row r="19" spans="1:10" ht="15">
      <c r="A19" s="183"/>
      <c r="B19" s="359"/>
      <c r="C19" s="806" t="s">
        <v>164</v>
      </c>
      <c r="D19" s="806"/>
      <c r="E19" s="356"/>
      <c r="F19" s="360"/>
      <c r="G19" s="360"/>
      <c r="H19" s="361">
        <v>0</v>
      </c>
      <c r="I19" s="361">
        <v>0</v>
      </c>
      <c r="J19" s="184"/>
    </row>
    <row r="20" spans="1:10" ht="15">
      <c r="A20" s="183"/>
      <c r="B20" s="359"/>
      <c r="C20" s="806" t="s">
        <v>165</v>
      </c>
      <c r="D20" s="806"/>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04" t="s">
        <v>166</v>
      </c>
      <c r="C22" s="804"/>
      <c r="D22" s="804"/>
      <c r="E22" s="356"/>
      <c r="F22" s="357"/>
      <c r="G22" s="357"/>
      <c r="H22" s="358">
        <f>SUM(H23:H26)</f>
        <v>0</v>
      </c>
      <c r="I22" s="358">
        <f>SUM(I23:I26)</f>
        <v>0</v>
      </c>
      <c r="J22" s="182"/>
    </row>
    <row r="23" spans="1:10" ht="15">
      <c r="A23" s="183"/>
      <c r="B23" s="359"/>
      <c r="C23" s="806" t="s">
        <v>167</v>
      </c>
      <c r="D23" s="806"/>
      <c r="E23" s="356"/>
      <c r="F23" s="360"/>
      <c r="G23" s="360"/>
      <c r="H23" s="361">
        <v>0</v>
      </c>
      <c r="I23" s="361">
        <v>0</v>
      </c>
      <c r="J23" s="184"/>
    </row>
    <row r="24" spans="1:10" ht="15">
      <c r="A24" s="183"/>
      <c r="B24" s="359"/>
      <c r="C24" s="806" t="s">
        <v>168</v>
      </c>
      <c r="D24" s="806"/>
      <c r="E24" s="356"/>
      <c r="F24" s="360"/>
      <c r="G24" s="360"/>
      <c r="H24" s="361">
        <v>0</v>
      </c>
      <c r="I24" s="361">
        <v>0</v>
      </c>
      <c r="J24" s="184"/>
    </row>
    <row r="25" spans="1:10" ht="15">
      <c r="A25" s="183"/>
      <c r="B25" s="359"/>
      <c r="C25" s="806" t="s">
        <v>164</v>
      </c>
      <c r="D25" s="806"/>
      <c r="E25" s="356"/>
      <c r="F25" s="360"/>
      <c r="G25" s="360"/>
      <c r="H25" s="361">
        <v>0</v>
      </c>
      <c r="I25" s="361">
        <v>0</v>
      </c>
      <c r="J25" s="184"/>
    </row>
    <row r="26" spans="1:10" ht="15">
      <c r="A26" s="183"/>
      <c r="B26" s="365"/>
      <c r="C26" s="806" t="s">
        <v>165</v>
      </c>
      <c r="D26" s="806"/>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07" t="s">
        <v>169</v>
      </c>
      <c r="C28" s="807"/>
      <c r="D28" s="807"/>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05" t="s">
        <v>170</v>
      </c>
      <c r="C30" s="805"/>
      <c r="D30" s="805"/>
      <c r="E30" s="356"/>
      <c r="F30" s="367"/>
      <c r="G30" s="367"/>
      <c r="H30" s="368"/>
      <c r="I30" s="368"/>
      <c r="J30" s="182"/>
    </row>
    <row r="31" spans="1:10" ht="15">
      <c r="A31" s="179"/>
      <c r="B31" s="804" t="s">
        <v>162</v>
      </c>
      <c r="C31" s="804"/>
      <c r="D31" s="804"/>
      <c r="E31" s="356"/>
      <c r="F31" s="357"/>
      <c r="G31" s="357"/>
      <c r="H31" s="358">
        <f>SUM(H32:H34)</f>
        <v>0</v>
      </c>
      <c r="I31" s="358">
        <f>SUM(I32:I34)</f>
        <v>0</v>
      </c>
      <c r="J31" s="182"/>
    </row>
    <row r="32" spans="1:10" ht="15">
      <c r="A32" s="183"/>
      <c r="B32" s="359"/>
      <c r="C32" s="806" t="s">
        <v>163</v>
      </c>
      <c r="D32" s="806"/>
      <c r="E32" s="356"/>
      <c r="F32" s="360"/>
      <c r="G32" s="360"/>
      <c r="H32" s="361">
        <v>0</v>
      </c>
      <c r="I32" s="361">
        <v>0</v>
      </c>
      <c r="J32" s="184"/>
    </row>
    <row r="33" spans="1:10" ht="14.25">
      <c r="A33" s="183"/>
      <c r="B33" s="365"/>
      <c r="C33" s="806" t="s">
        <v>164</v>
      </c>
      <c r="D33" s="806"/>
      <c r="E33" s="365"/>
      <c r="F33" s="373"/>
      <c r="G33" s="373"/>
      <c r="H33" s="361">
        <v>0</v>
      </c>
      <c r="I33" s="361">
        <v>0</v>
      </c>
      <c r="J33" s="184"/>
    </row>
    <row r="34" spans="1:10" ht="14.25">
      <c r="A34" s="183"/>
      <c r="B34" s="365"/>
      <c r="C34" s="806" t="s">
        <v>165</v>
      </c>
      <c r="D34" s="806"/>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04" t="s">
        <v>166</v>
      </c>
      <c r="C36" s="804"/>
      <c r="D36" s="804"/>
      <c r="E36" s="356"/>
      <c r="F36" s="357"/>
      <c r="G36" s="357"/>
      <c r="H36" s="358">
        <f>SUM(H37:H40)</f>
        <v>0</v>
      </c>
      <c r="I36" s="358">
        <f>SUM(I37:I40)</f>
        <v>0</v>
      </c>
      <c r="J36" s="182"/>
    </row>
    <row r="37" spans="1:10" ht="15">
      <c r="A37" s="183"/>
      <c r="B37" s="359"/>
      <c r="C37" s="806" t="s">
        <v>167</v>
      </c>
      <c r="D37" s="806"/>
      <c r="E37" s="356"/>
      <c r="F37" s="360"/>
      <c r="G37" s="360"/>
      <c r="H37" s="361">
        <v>0</v>
      </c>
      <c r="I37" s="361">
        <v>0</v>
      </c>
      <c r="J37" s="184"/>
    </row>
    <row r="38" spans="1:10" ht="15">
      <c r="A38" s="183"/>
      <c r="B38" s="359"/>
      <c r="C38" s="806" t="s">
        <v>168</v>
      </c>
      <c r="D38" s="806"/>
      <c r="E38" s="356"/>
      <c r="F38" s="360"/>
      <c r="G38" s="360"/>
      <c r="H38" s="361">
        <v>0</v>
      </c>
      <c r="I38" s="361">
        <v>0</v>
      </c>
      <c r="J38" s="184"/>
    </row>
    <row r="39" spans="1:10" ht="15">
      <c r="A39" s="183"/>
      <c r="B39" s="359"/>
      <c r="C39" s="806" t="s">
        <v>164</v>
      </c>
      <c r="D39" s="806"/>
      <c r="E39" s="356"/>
      <c r="F39" s="360"/>
      <c r="G39" s="360"/>
      <c r="H39" s="361">
        <v>0</v>
      </c>
      <c r="I39" s="361">
        <v>0</v>
      </c>
      <c r="J39" s="184"/>
    </row>
    <row r="40" spans="1:10" ht="15">
      <c r="A40" s="183"/>
      <c r="B40" s="356"/>
      <c r="C40" s="806" t="s">
        <v>165</v>
      </c>
      <c r="D40" s="806"/>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07" t="s">
        <v>171</v>
      </c>
      <c r="C42" s="807"/>
      <c r="D42" s="807"/>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04" t="s">
        <v>172</v>
      </c>
      <c r="C44" s="804"/>
      <c r="D44" s="804"/>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01" t="s">
        <v>173</v>
      </c>
      <c r="C46" s="801"/>
      <c r="D46" s="801"/>
      <c r="E46" s="376"/>
      <c r="F46" s="377"/>
      <c r="G46" s="377"/>
      <c r="H46" s="378">
        <f>H28+H42+H44</f>
        <v>0</v>
      </c>
      <c r="I46" s="678">
        <f>I28+I42+I44</f>
        <v>15998.13</v>
      </c>
      <c r="J46" s="190"/>
    </row>
    <row r="47" spans="1:10" ht="6" customHeight="1">
      <c r="B47" s="802"/>
      <c r="C47" s="802"/>
      <c r="D47" s="802"/>
      <c r="E47" s="802"/>
      <c r="F47" s="802"/>
      <c r="G47" s="802"/>
      <c r="H47" s="802"/>
      <c r="I47" s="802"/>
      <c r="J47" s="802"/>
    </row>
    <row r="48" spans="1:10" ht="6" customHeight="1">
      <c r="B48" s="191"/>
      <c r="C48" s="191"/>
      <c r="D48" s="192"/>
      <c r="E48" s="193"/>
      <c r="F48" s="192"/>
      <c r="G48" s="193"/>
      <c r="H48" s="193"/>
      <c r="I48" s="193"/>
    </row>
    <row r="49" spans="1:10" s="64" customFormat="1" ht="15" customHeight="1">
      <c r="A49" s="76"/>
      <c r="B49" s="803" t="s">
        <v>78</v>
      </c>
      <c r="C49" s="803"/>
      <c r="D49" s="803"/>
      <c r="E49" s="803"/>
      <c r="F49" s="803"/>
      <c r="G49" s="803"/>
      <c r="H49" s="803"/>
      <c r="I49" s="803"/>
      <c r="J49" s="803"/>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5"/>
      <c r="D51" s="755"/>
      <c r="E51" s="195"/>
      <c r="F51" s="76"/>
      <c r="G51" s="754"/>
      <c r="H51" s="754"/>
      <c r="I51" s="195"/>
      <c r="J51" s="195"/>
    </row>
    <row r="52" spans="1:10" s="64" customFormat="1" ht="14.1" customHeight="1">
      <c r="A52" s="76"/>
      <c r="B52" s="186"/>
      <c r="C52" s="778" t="str">
        <f>+EA!C58</f>
        <v>Juliana Orozco Dagnino</v>
      </c>
      <c r="D52" s="778"/>
      <c r="E52" s="379"/>
      <c r="F52" s="379"/>
      <c r="G52" s="778" t="str">
        <f>+EA!G58</f>
        <v>Ivonne Sarahi Flores Duarte</v>
      </c>
      <c r="H52" s="778"/>
      <c r="I52" s="180"/>
      <c r="J52" s="195"/>
    </row>
    <row r="53" spans="1:10" s="64" customFormat="1" ht="14.1" customHeight="1">
      <c r="A53" s="76"/>
      <c r="B53" s="198"/>
      <c r="C53" s="779" t="str">
        <f>+EA!C59</f>
        <v>Directora IMCACECO</v>
      </c>
      <c r="D53" s="779"/>
      <c r="E53" s="380"/>
      <c r="F53" s="380"/>
      <c r="G53" s="779" t="str">
        <f>+EA!G59</f>
        <v>Coordinadora Administrativa</v>
      </c>
      <c r="H53" s="779"/>
      <c r="I53" s="180"/>
      <c r="J53" s="195"/>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21"/>
      <c r="E1" s="821"/>
      <c r="F1" s="822"/>
      <c r="G1" s="822"/>
      <c r="H1" s="822"/>
      <c r="I1" s="822"/>
    </row>
    <row r="2" spans="1:9" s="99" customFormat="1" ht="6" customHeight="1">
      <c r="B2" s="100"/>
    </row>
    <row r="3" spans="1:9" s="99" customFormat="1" ht="14.1" customHeight="1">
      <c r="B3" s="102"/>
      <c r="C3" s="787" t="s">
        <v>447</v>
      </c>
      <c r="D3" s="787"/>
      <c r="E3" s="787"/>
      <c r="F3" s="787"/>
      <c r="G3" s="787"/>
      <c r="H3" s="383"/>
      <c r="I3" s="383"/>
    </row>
    <row r="4" spans="1:9" ht="14.1" customHeight="1">
      <c r="B4" s="102"/>
      <c r="C4" s="787" t="s">
        <v>132</v>
      </c>
      <c r="D4" s="787"/>
      <c r="E4" s="787"/>
      <c r="F4" s="787"/>
      <c r="G4" s="787"/>
      <c r="H4" s="383"/>
      <c r="I4" s="383"/>
    </row>
    <row r="5" spans="1:9" ht="14.1" customHeight="1">
      <c r="B5" s="102"/>
      <c r="C5" s="800" t="s">
        <v>458</v>
      </c>
      <c r="D5" s="800"/>
      <c r="E5" s="800"/>
      <c r="F5" s="800"/>
      <c r="G5" s="800"/>
      <c r="H5" s="383"/>
      <c r="I5" s="383"/>
    </row>
    <row r="6" spans="1:9" ht="14.1" customHeight="1">
      <c r="B6" s="102"/>
      <c r="C6" s="787" t="s">
        <v>133</v>
      </c>
      <c r="D6" s="787"/>
      <c r="E6" s="787"/>
      <c r="F6" s="787"/>
      <c r="G6" s="787"/>
      <c r="H6" s="383"/>
      <c r="I6" s="383"/>
    </row>
    <row r="7" spans="1:9" s="99" customFormat="1" ht="3" customHeight="1">
      <c r="A7" s="104"/>
      <c r="B7" s="105"/>
      <c r="C7" s="820"/>
      <c r="D7" s="820"/>
      <c r="E7" s="820"/>
      <c r="F7" s="820"/>
      <c r="G7" s="820"/>
      <c r="H7" s="820"/>
      <c r="I7" s="820"/>
    </row>
    <row r="8" spans="1:9" ht="20.100000000000001" customHeight="1">
      <c r="A8" s="104"/>
      <c r="B8" s="105"/>
      <c r="C8" s="765" t="str">
        <f>+EA!C5</f>
        <v>INSTITUTO MUNICIPAL DE CAPACITACION Y CERTIFICACION POR COMPETENCIAS B.C.</v>
      </c>
      <c r="D8" s="765"/>
      <c r="E8" s="765"/>
      <c r="F8" s="765"/>
      <c r="G8" s="765"/>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2" t="s">
        <v>76</v>
      </c>
      <c r="C11" s="762"/>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8" t="s">
        <v>58</v>
      </c>
      <c r="C14" s="738"/>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19" t="s">
        <v>139</v>
      </c>
      <c r="C16" s="819"/>
      <c r="D16" s="391">
        <f>SUM(D17:D19)</f>
        <v>0</v>
      </c>
      <c r="E16" s="391">
        <f>SUM(E17:E19)</f>
        <v>0</v>
      </c>
      <c r="F16" s="391">
        <f>SUM(F17:F19)</f>
        <v>0</v>
      </c>
      <c r="G16" s="391">
        <f>SUM(G17:G19)</f>
        <v>0</v>
      </c>
      <c r="H16" s="391">
        <f>SUM(D16:G16)</f>
        <v>0</v>
      </c>
      <c r="I16" s="202"/>
    </row>
    <row r="17" spans="1:11" ht="14.25">
      <c r="A17" s="111"/>
      <c r="B17" s="737" t="s">
        <v>140</v>
      </c>
      <c r="C17" s="737"/>
      <c r="D17" s="304">
        <v>0</v>
      </c>
      <c r="E17" s="392">
        <v>0</v>
      </c>
      <c r="F17" s="392">
        <v>0</v>
      </c>
      <c r="G17" s="392">
        <v>0</v>
      </c>
      <c r="H17" s="390">
        <f t="shared" ref="H17:H25" si="0">SUM(D17:G17)</f>
        <v>0</v>
      </c>
      <c r="I17" s="202"/>
      <c r="K17" s="274"/>
    </row>
    <row r="18" spans="1:11" ht="14.25">
      <c r="A18" s="111"/>
      <c r="B18" s="737" t="s">
        <v>51</v>
      </c>
      <c r="C18" s="737"/>
      <c r="D18" s="392">
        <v>0</v>
      </c>
      <c r="E18" s="392">
        <v>0</v>
      </c>
      <c r="F18" s="392">
        <v>0</v>
      </c>
      <c r="G18" s="392">
        <v>0</v>
      </c>
      <c r="H18" s="390">
        <f t="shared" si="0"/>
        <v>0</v>
      </c>
      <c r="I18" s="202"/>
    </row>
    <row r="19" spans="1:11" ht="14.25">
      <c r="A19" s="111"/>
      <c r="B19" s="737" t="s">
        <v>141</v>
      </c>
      <c r="C19" s="737"/>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19" t="s">
        <v>142</v>
      </c>
      <c r="C21" s="819"/>
      <c r="D21" s="391">
        <f>SUM(D22:D25)</f>
        <v>0</v>
      </c>
      <c r="E21" s="391">
        <f>SUM(E22:E25)</f>
        <v>0</v>
      </c>
      <c r="F21" s="684"/>
      <c r="G21" s="391">
        <f>SUM(G22:G25)</f>
        <v>0</v>
      </c>
      <c r="H21" s="679">
        <f t="shared" si="0"/>
        <v>0</v>
      </c>
      <c r="I21" s="202"/>
    </row>
    <row r="22" spans="1:11" ht="14.25">
      <c r="A22" s="111"/>
      <c r="B22" s="737" t="s">
        <v>143</v>
      </c>
      <c r="C22" s="737"/>
      <c r="D22" s="392">
        <v>0</v>
      </c>
      <c r="E22" s="392">
        <v>0</v>
      </c>
      <c r="F22" s="685">
        <v>156350.38</v>
      </c>
      <c r="G22" s="392">
        <v>0</v>
      </c>
      <c r="H22" s="680">
        <f t="shared" si="0"/>
        <v>156350.38</v>
      </c>
      <c r="I22" s="202"/>
    </row>
    <row r="23" spans="1:11" ht="14.25">
      <c r="A23" s="111"/>
      <c r="B23" s="737" t="s">
        <v>55</v>
      </c>
      <c r="C23" s="737"/>
      <c r="D23" s="392">
        <v>0</v>
      </c>
      <c r="E23" s="392">
        <f>+ESF!J53</f>
        <v>0</v>
      </c>
      <c r="F23" s="685">
        <v>0</v>
      </c>
      <c r="G23" s="392">
        <v>0</v>
      </c>
      <c r="H23" s="686">
        <f t="shared" si="0"/>
        <v>0</v>
      </c>
      <c r="I23" s="202"/>
    </row>
    <row r="24" spans="1:11" ht="14.25">
      <c r="A24" s="111"/>
      <c r="B24" s="737" t="s">
        <v>144</v>
      </c>
      <c r="C24" s="737"/>
      <c r="D24" s="392">
        <v>0</v>
      </c>
      <c r="E24" s="392">
        <v>0</v>
      </c>
      <c r="F24" s="685">
        <v>0</v>
      </c>
      <c r="G24" s="392">
        <v>0</v>
      </c>
      <c r="H24" s="686">
        <f t="shared" si="0"/>
        <v>0</v>
      </c>
      <c r="I24" s="202"/>
    </row>
    <row r="25" spans="1:11" ht="14.25">
      <c r="A25" s="111"/>
      <c r="B25" s="737" t="s">
        <v>57</v>
      </c>
      <c r="C25" s="737"/>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18" t="s">
        <v>453</v>
      </c>
      <c r="C27" s="818"/>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19" t="s">
        <v>403</v>
      </c>
      <c r="C29" s="819"/>
      <c r="D29" s="391">
        <f>SUM(D30:D32)</f>
        <v>0</v>
      </c>
      <c r="E29" s="391">
        <f>SUM(E30:E32)</f>
        <v>0</v>
      </c>
      <c r="F29" s="391">
        <f>SUM(F30:F32)</f>
        <v>0</v>
      </c>
      <c r="G29" s="391">
        <f>SUM(G30:G32)</f>
        <v>0</v>
      </c>
      <c r="H29" s="391">
        <f>SUM(D29:G29)</f>
        <v>0</v>
      </c>
      <c r="I29" s="202"/>
    </row>
    <row r="30" spans="1:11" ht="14.25">
      <c r="A30" s="111"/>
      <c r="B30" s="737" t="s">
        <v>50</v>
      </c>
      <c r="C30" s="737"/>
      <c r="D30" s="392">
        <v>0</v>
      </c>
      <c r="E30" s="392">
        <v>0</v>
      </c>
      <c r="F30" s="392">
        <v>0</v>
      </c>
      <c r="G30" s="392">
        <v>0</v>
      </c>
      <c r="H30" s="390">
        <f>SUM(D30:G30)</f>
        <v>0</v>
      </c>
      <c r="I30" s="202"/>
    </row>
    <row r="31" spans="1:11" ht="14.25">
      <c r="A31" s="111"/>
      <c r="B31" s="737" t="s">
        <v>51</v>
      </c>
      <c r="C31" s="737"/>
      <c r="D31" s="392">
        <v>0</v>
      </c>
      <c r="E31" s="392">
        <v>0</v>
      </c>
      <c r="F31" s="392">
        <v>0</v>
      </c>
      <c r="G31" s="392">
        <v>0</v>
      </c>
      <c r="H31" s="390">
        <f>SUM(D31:G31)</f>
        <v>0</v>
      </c>
      <c r="I31" s="202"/>
      <c r="J31" s="234"/>
      <c r="K31" s="234"/>
    </row>
    <row r="32" spans="1:11" ht="14.25">
      <c r="A32" s="111"/>
      <c r="B32" s="737" t="s">
        <v>141</v>
      </c>
      <c r="C32" s="737"/>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19" t="s">
        <v>404</v>
      </c>
      <c r="C34" s="819"/>
      <c r="D34" s="391">
        <f>SUM(D35:D38)</f>
        <v>0</v>
      </c>
      <c r="E34" s="391">
        <f>SUM(E35:E38)</f>
        <v>0</v>
      </c>
      <c r="F34" s="391">
        <v>0</v>
      </c>
      <c r="G34" s="391">
        <f>SUM(G35:G38)</f>
        <v>0</v>
      </c>
      <c r="H34" s="391">
        <f>SUM(D34:G34)</f>
        <v>0</v>
      </c>
      <c r="I34" s="202"/>
      <c r="J34" s="234"/>
      <c r="K34" s="234"/>
    </row>
    <row r="35" spans="1:11" ht="14.25">
      <c r="A35" s="111"/>
      <c r="B35" s="737" t="s">
        <v>143</v>
      </c>
      <c r="C35" s="737"/>
      <c r="D35" s="392">
        <v>0</v>
      </c>
      <c r="E35" s="392">
        <v>0</v>
      </c>
      <c r="F35" s="716">
        <v>64883.74</v>
      </c>
      <c r="G35" s="392">
        <v>0</v>
      </c>
      <c r="H35" s="390">
        <v>0</v>
      </c>
      <c r="I35" s="202"/>
      <c r="J35" s="234"/>
      <c r="K35" s="275"/>
    </row>
    <row r="36" spans="1:11" ht="14.25">
      <c r="A36" s="111"/>
      <c r="B36" s="737" t="s">
        <v>55</v>
      </c>
      <c r="C36" s="737"/>
      <c r="D36" s="392">
        <v>0</v>
      </c>
      <c r="E36" s="392">
        <f>+ESF!I53-E23</f>
        <v>0</v>
      </c>
      <c r="F36" s="392">
        <v>0</v>
      </c>
      <c r="G36" s="392">
        <v>0</v>
      </c>
      <c r="H36" s="390">
        <f>SUM(D36:G36)</f>
        <v>0</v>
      </c>
      <c r="I36" s="202"/>
      <c r="J36" s="234"/>
      <c r="K36" s="276"/>
    </row>
    <row r="37" spans="1:11" ht="14.25">
      <c r="A37" s="111"/>
      <c r="B37" s="737" t="s">
        <v>144</v>
      </c>
      <c r="C37" s="737"/>
      <c r="D37" s="392">
        <v>0</v>
      </c>
      <c r="E37" s="392">
        <v>0</v>
      </c>
      <c r="F37" s="392">
        <v>0</v>
      </c>
      <c r="G37" s="392">
        <v>0</v>
      </c>
      <c r="H37" s="390">
        <f>SUM(D37:G37)</f>
        <v>0</v>
      </c>
      <c r="I37" s="202"/>
      <c r="J37" s="234"/>
      <c r="K37" s="277"/>
    </row>
    <row r="38" spans="1:11" ht="14.25">
      <c r="A38" s="111"/>
      <c r="B38" s="737" t="s">
        <v>57</v>
      </c>
      <c r="C38" s="737"/>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17" t="s">
        <v>452</v>
      </c>
      <c r="C40" s="817"/>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6" t="s">
        <v>78</v>
      </c>
      <c r="C43" s="756"/>
      <c r="D43" s="756"/>
      <c r="E43" s="756"/>
      <c r="F43" s="756"/>
      <c r="G43" s="756"/>
      <c r="H43" s="756"/>
      <c r="I43" s="756"/>
      <c r="J43" s="237"/>
      <c r="K43" s="234"/>
    </row>
    <row r="44" spans="1:11" ht="9.75" customHeight="1">
      <c r="A44" s="99"/>
      <c r="B44" s="112"/>
      <c r="C44" s="121"/>
      <c r="D44" s="122"/>
      <c r="E44" s="122"/>
      <c r="F44" s="99"/>
      <c r="G44" s="123"/>
      <c r="H44" s="121"/>
      <c r="I44" s="122"/>
      <c r="J44" s="238"/>
      <c r="K44" s="234"/>
    </row>
    <row r="45" spans="1:11" ht="42" customHeight="1">
      <c r="A45" s="99"/>
      <c r="B45" s="112"/>
      <c r="C45" s="755"/>
      <c r="D45" s="755"/>
      <c r="E45" s="122"/>
      <c r="F45" s="99"/>
      <c r="G45" s="754"/>
      <c r="H45" s="754"/>
      <c r="I45" s="122"/>
      <c r="J45" s="238"/>
      <c r="K45" s="234"/>
    </row>
    <row r="46" spans="1:11" ht="14.1" customHeight="1">
      <c r="A46" s="99"/>
      <c r="B46" s="129"/>
      <c r="C46" s="778" t="str">
        <f>+EA!C58</f>
        <v>Juliana Orozco Dagnino</v>
      </c>
      <c r="D46" s="778"/>
      <c r="E46" s="394"/>
      <c r="F46" s="394"/>
      <c r="G46" s="778" t="str">
        <f>+EA!G58</f>
        <v>Ivonne Sarahi Flores Duarte</v>
      </c>
      <c r="H46" s="778"/>
      <c r="I46" s="113"/>
      <c r="J46" s="238"/>
      <c r="K46" s="234"/>
    </row>
    <row r="47" spans="1:11" ht="16.5" customHeight="1">
      <c r="A47" s="99"/>
      <c r="B47" s="131"/>
      <c r="C47" s="779" t="str">
        <f>+EA!C59</f>
        <v>Directora IMCACECO</v>
      </c>
      <c r="D47" s="779"/>
      <c r="E47" s="395"/>
      <c r="F47" s="395"/>
      <c r="G47" s="779" t="str">
        <f>+EA!G59</f>
        <v>Coordinadora Administrativa</v>
      </c>
      <c r="H47" s="779"/>
      <c r="I47" s="113"/>
      <c r="J47" s="238"/>
      <c r="K47" s="234"/>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3" t="s">
        <v>447</v>
      </c>
      <c r="F1" s="763"/>
      <c r="G1" s="763"/>
      <c r="H1" s="763"/>
      <c r="I1" s="763"/>
      <c r="J1" s="763"/>
      <c r="K1" s="763"/>
      <c r="L1" s="763"/>
      <c r="M1" s="763"/>
      <c r="N1" s="763"/>
      <c r="O1" s="763"/>
      <c r="P1" s="220"/>
      <c r="Q1" s="137"/>
    </row>
    <row r="2" spans="1:17" ht="15" customHeight="1">
      <c r="B2" s="137"/>
      <c r="C2" s="137"/>
      <c r="D2" s="137"/>
      <c r="E2" s="763" t="s">
        <v>174</v>
      </c>
      <c r="F2" s="763"/>
      <c r="G2" s="763"/>
      <c r="H2" s="763"/>
      <c r="I2" s="763"/>
      <c r="J2" s="763"/>
      <c r="K2" s="763"/>
      <c r="L2" s="763"/>
      <c r="M2" s="763"/>
      <c r="N2" s="763"/>
      <c r="O2" s="763"/>
      <c r="P2" s="220"/>
      <c r="Q2" s="137"/>
    </row>
    <row r="3" spans="1:17" ht="15" customHeight="1">
      <c r="B3" s="137"/>
      <c r="C3" s="137"/>
      <c r="D3" s="137"/>
      <c r="E3" s="764" t="s">
        <v>459</v>
      </c>
      <c r="F3" s="764"/>
      <c r="G3" s="764"/>
      <c r="H3" s="764"/>
      <c r="I3" s="764"/>
      <c r="J3" s="764"/>
      <c r="K3" s="764"/>
      <c r="L3" s="764"/>
      <c r="M3" s="764"/>
      <c r="N3" s="764"/>
      <c r="O3" s="764"/>
      <c r="P3" s="220"/>
      <c r="Q3" s="137"/>
    </row>
    <row r="4" spans="1:17" ht="16.5" customHeight="1">
      <c r="B4" s="137"/>
      <c r="C4" s="137"/>
      <c r="D4" s="137"/>
      <c r="E4" s="763" t="s">
        <v>1</v>
      </c>
      <c r="F4" s="763"/>
      <c r="G4" s="763"/>
      <c r="H4" s="763"/>
      <c r="I4" s="763"/>
      <c r="J4" s="763"/>
      <c r="K4" s="763"/>
      <c r="L4" s="763"/>
      <c r="M4" s="763"/>
      <c r="N4" s="763"/>
      <c r="O4" s="763"/>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58"/>
      <c r="C6" s="758"/>
      <c r="D6" s="758"/>
      <c r="E6" s="765" t="str">
        <f>+EA!C5</f>
        <v>INSTITUTO MUNICIPAL DE CAPACITACION Y CERTIFICACION POR COMPETENCIAS B.C.</v>
      </c>
      <c r="F6" s="765"/>
      <c r="G6" s="765"/>
      <c r="H6" s="765"/>
      <c r="I6" s="765"/>
      <c r="J6" s="765"/>
      <c r="K6" s="765"/>
      <c r="L6" s="765"/>
      <c r="M6" s="765"/>
      <c r="N6" s="765"/>
      <c r="O6" s="765"/>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31" t="s">
        <v>76</v>
      </c>
      <c r="C9" s="831"/>
      <c r="D9" s="831"/>
      <c r="E9" s="831"/>
      <c r="F9" s="293"/>
      <c r="G9" s="292">
        <v>2017</v>
      </c>
      <c r="H9" s="292">
        <v>2018</v>
      </c>
      <c r="I9" s="401"/>
      <c r="J9" s="831" t="s">
        <v>76</v>
      </c>
      <c r="K9" s="831"/>
      <c r="L9" s="831"/>
      <c r="M9" s="831"/>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30" t="s">
        <v>175</v>
      </c>
      <c r="C12" s="830"/>
      <c r="D12" s="830"/>
      <c r="E12" s="830"/>
      <c r="F12" s="830"/>
      <c r="G12" s="405"/>
      <c r="H12" s="405"/>
      <c r="I12" s="338"/>
      <c r="J12" s="830" t="s">
        <v>176</v>
      </c>
      <c r="K12" s="830"/>
      <c r="L12" s="830"/>
      <c r="M12" s="830"/>
      <c r="N12" s="830"/>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30" t="s">
        <v>67</v>
      </c>
      <c r="D14" s="830"/>
      <c r="E14" s="830"/>
      <c r="F14" s="830"/>
      <c r="G14" s="311">
        <v>0</v>
      </c>
      <c r="H14" s="311">
        <v>0</v>
      </c>
      <c r="I14" s="339"/>
      <c r="J14" s="339"/>
      <c r="K14" s="824" t="s">
        <v>67</v>
      </c>
      <c r="L14" s="824"/>
      <c r="M14" s="824"/>
      <c r="N14" s="824"/>
      <c r="O14" s="408">
        <v>0</v>
      </c>
      <c r="P14" s="408">
        <f>SUM(P15:P17)</f>
        <v>0</v>
      </c>
      <c r="Q14" s="110"/>
    </row>
    <row r="15" spans="1:17" ht="15" customHeight="1">
      <c r="A15" s="111"/>
      <c r="B15" s="338"/>
      <c r="C15" s="407"/>
      <c r="D15" s="823" t="s">
        <v>85</v>
      </c>
      <c r="E15" s="823"/>
      <c r="F15" s="823"/>
      <c r="G15" s="344">
        <v>0</v>
      </c>
      <c r="H15" s="344">
        <v>0</v>
      </c>
      <c r="I15" s="339"/>
      <c r="J15" s="339"/>
      <c r="K15" s="409"/>
      <c r="L15" s="825" t="s">
        <v>33</v>
      </c>
      <c r="M15" s="825"/>
      <c r="N15" s="825"/>
      <c r="O15" s="410">
        <v>0</v>
      </c>
      <c r="P15" s="410">
        <v>0</v>
      </c>
      <c r="Q15" s="110"/>
    </row>
    <row r="16" spans="1:17" ht="15" customHeight="1">
      <c r="A16" s="111"/>
      <c r="B16" s="338"/>
      <c r="C16" s="407"/>
      <c r="D16" s="823" t="s">
        <v>196</v>
      </c>
      <c r="E16" s="823"/>
      <c r="F16" s="823"/>
      <c r="G16" s="344"/>
      <c r="H16" s="344"/>
      <c r="I16" s="339"/>
      <c r="J16" s="339"/>
      <c r="K16" s="409"/>
      <c r="L16" s="825" t="s">
        <v>35</v>
      </c>
      <c r="M16" s="825"/>
      <c r="N16" s="825"/>
      <c r="O16" s="689">
        <v>22598.02</v>
      </c>
      <c r="P16" s="410">
        <v>0</v>
      </c>
      <c r="Q16" s="110"/>
    </row>
    <row r="17" spans="1:17" ht="15" customHeight="1">
      <c r="A17" s="111"/>
      <c r="B17" s="338"/>
      <c r="C17" s="411"/>
      <c r="D17" s="823" t="s">
        <v>177</v>
      </c>
      <c r="E17" s="823"/>
      <c r="F17" s="823"/>
      <c r="G17" s="344">
        <v>0</v>
      </c>
      <c r="H17" s="344">
        <v>0</v>
      </c>
      <c r="I17" s="339"/>
      <c r="J17" s="339"/>
      <c r="K17" s="412"/>
      <c r="L17" s="825" t="s">
        <v>200</v>
      </c>
      <c r="M17" s="825"/>
      <c r="N17" s="825"/>
      <c r="O17" s="410">
        <v>0</v>
      </c>
      <c r="P17" s="410">
        <f>+EVHP!F17</f>
        <v>0</v>
      </c>
      <c r="Q17" s="110"/>
    </row>
    <row r="18" spans="1:17" ht="15" customHeight="1">
      <c r="A18" s="111"/>
      <c r="B18" s="338"/>
      <c r="C18" s="411"/>
      <c r="D18" s="823" t="s">
        <v>91</v>
      </c>
      <c r="E18" s="823"/>
      <c r="F18" s="823"/>
      <c r="G18" s="344">
        <v>0</v>
      </c>
      <c r="H18" s="344">
        <v>0</v>
      </c>
      <c r="I18" s="339"/>
      <c r="J18" s="339"/>
      <c r="K18" s="412"/>
      <c r="L18" s="413"/>
      <c r="M18" s="413"/>
      <c r="N18" s="413"/>
      <c r="O18" s="413"/>
      <c r="P18" s="413"/>
      <c r="Q18" s="110"/>
    </row>
    <row r="19" spans="1:17" ht="15" customHeight="1">
      <c r="A19" s="111"/>
      <c r="B19" s="338"/>
      <c r="C19" s="411"/>
      <c r="D19" s="823" t="s">
        <v>92</v>
      </c>
      <c r="E19" s="823"/>
      <c r="F19" s="823"/>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3" t="s">
        <v>93</v>
      </c>
      <c r="E20" s="823"/>
      <c r="F20" s="823"/>
      <c r="G20" s="344">
        <v>0</v>
      </c>
      <c r="H20" s="344">
        <v>0</v>
      </c>
      <c r="I20" s="339"/>
      <c r="J20" s="339"/>
      <c r="K20" s="412"/>
      <c r="L20" s="415" t="s">
        <v>33</v>
      </c>
      <c r="M20" s="415"/>
      <c r="N20" s="415"/>
      <c r="O20" s="611">
        <f>+EAA!E31</f>
        <v>22598.02</v>
      </c>
      <c r="P20" s="410">
        <v>0</v>
      </c>
      <c r="Q20" s="110"/>
    </row>
    <row r="21" spans="1:17" ht="15" customHeight="1">
      <c r="A21" s="111"/>
      <c r="B21" s="338"/>
      <c r="C21" s="411"/>
      <c r="D21" s="823" t="s">
        <v>95</v>
      </c>
      <c r="E21" s="823"/>
      <c r="F21" s="823"/>
      <c r="G21" s="344">
        <f>+EA!D18</f>
        <v>0</v>
      </c>
      <c r="H21" s="344">
        <f>+EA!E18</f>
        <v>0</v>
      </c>
      <c r="I21" s="339"/>
      <c r="J21" s="339"/>
      <c r="K21" s="412"/>
      <c r="L21" s="825" t="s">
        <v>35</v>
      </c>
      <c r="M21" s="825"/>
      <c r="N21" s="825"/>
      <c r="O21" s="611">
        <v>0</v>
      </c>
      <c r="P21" s="410">
        <v>0</v>
      </c>
      <c r="Q21" s="110"/>
    </row>
    <row r="22" spans="1:17" ht="28.5" customHeight="1">
      <c r="A22" s="111"/>
      <c r="B22" s="338"/>
      <c r="C22" s="411"/>
      <c r="D22" s="823" t="s">
        <v>97</v>
      </c>
      <c r="E22" s="823"/>
      <c r="F22" s="823"/>
      <c r="G22" s="344">
        <v>0</v>
      </c>
      <c r="H22" s="344">
        <v>0</v>
      </c>
      <c r="I22" s="339"/>
      <c r="J22" s="339"/>
      <c r="K22" s="409"/>
      <c r="L22" s="825" t="s">
        <v>201</v>
      </c>
      <c r="M22" s="825"/>
      <c r="N22" s="825"/>
      <c r="O22" s="611">
        <v>0</v>
      </c>
      <c r="P22" s="410">
        <v>0</v>
      </c>
      <c r="Q22" s="110"/>
    </row>
    <row r="23" spans="1:17" ht="15" customHeight="1">
      <c r="A23" s="111"/>
      <c r="B23" s="338"/>
      <c r="C23" s="411"/>
      <c r="D23" s="823" t="s">
        <v>102</v>
      </c>
      <c r="E23" s="823"/>
      <c r="F23" s="823"/>
      <c r="G23" s="344">
        <v>0</v>
      </c>
      <c r="H23" s="344">
        <v>0</v>
      </c>
      <c r="I23" s="339"/>
      <c r="J23" s="339"/>
      <c r="K23" s="824" t="s">
        <v>178</v>
      </c>
      <c r="L23" s="824"/>
      <c r="M23" s="824"/>
      <c r="N23" s="824"/>
      <c r="O23" s="690">
        <v>22598.02</v>
      </c>
      <c r="P23" s="408">
        <f>P14-P19</f>
        <v>0</v>
      </c>
      <c r="Q23" s="110"/>
    </row>
    <row r="24" spans="1:17" ht="15" customHeight="1">
      <c r="A24" s="111"/>
      <c r="B24" s="338"/>
      <c r="C24" s="411"/>
      <c r="D24" s="823" t="s">
        <v>197</v>
      </c>
      <c r="E24" s="823"/>
      <c r="F24" s="823"/>
      <c r="G24" s="665">
        <v>250000</v>
      </c>
      <c r="H24" s="344">
        <v>0</v>
      </c>
      <c r="I24" s="339"/>
      <c r="J24" s="339"/>
      <c r="K24" s="413"/>
      <c r="L24" s="413"/>
      <c r="M24" s="413"/>
      <c r="N24" s="413"/>
      <c r="O24" s="612"/>
      <c r="P24" s="413"/>
      <c r="Q24" s="110"/>
    </row>
    <row r="25" spans="1:17" ht="15" customHeight="1">
      <c r="A25" s="111"/>
      <c r="B25" s="338"/>
      <c r="C25" s="411"/>
      <c r="D25" s="823" t="s">
        <v>198</v>
      </c>
      <c r="E25" s="823"/>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30" t="s">
        <v>68</v>
      </c>
      <c r="D27" s="830"/>
      <c r="E27" s="830"/>
      <c r="F27" s="830"/>
      <c r="G27" s="627">
        <v>185116.26</v>
      </c>
      <c r="H27" s="311">
        <f>SUM(H28:H46)</f>
        <v>0</v>
      </c>
      <c r="I27" s="339"/>
      <c r="J27" s="339"/>
      <c r="K27" s="408"/>
      <c r="L27" s="339"/>
      <c r="M27" s="416"/>
      <c r="N27" s="416"/>
      <c r="O27" s="412"/>
      <c r="P27" s="412"/>
      <c r="Q27" s="110"/>
    </row>
    <row r="28" spans="1:17" ht="15" customHeight="1">
      <c r="A28" s="111"/>
      <c r="B28" s="338"/>
      <c r="C28" s="417"/>
      <c r="D28" s="823" t="s">
        <v>180</v>
      </c>
      <c r="E28" s="823"/>
      <c r="F28" s="823"/>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3" t="s">
        <v>88</v>
      </c>
      <c r="E29" s="823"/>
      <c r="F29" s="823"/>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3" t="s">
        <v>90</v>
      </c>
      <c r="E30" s="823"/>
      <c r="F30" s="823"/>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3" t="s">
        <v>94</v>
      </c>
      <c r="E32" s="823"/>
      <c r="F32" s="823"/>
      <c r="G32" s="344">
        <v>0</v>
      </c>
      <c r="H32" s="344">
        <v>0</v>
      </c>
      <c r="I32" s="339"/>
      <c r="J32" s="339"/>
      <c r="K32" s="414"/>
      <c r="L32" s="825" t="s">
        <v>396</v>
      </c>
      <c r="M32" s="825"/>
      <c r="N32" s="825"/>
      <c r="O32" s="410">
        <v>0</v>
      </c>
      <c r="P32" s="410">
        <v>0</v>
      </c>
      <c r="Q32" s="110"/>
    </row>
    <row r="33" spans="1:19" ht="15" customHeight="1">
      <c r="A33" s="111"/>
      <c r="B33" s="338"/>
      <c r="C33" s="417"/>
      <c r="D33" s="823" t="s">
        <v>183</v>
      </c>
      <c r="E33" s="823"/>
      <c r="F33" s="823"/>
      <c r="G33" s="344">
        <v>0</v>
      </c>
      <c r="H33" s="344">
        <v>0</v>
      </c>
      <c r="I33" s="339"/>
      <c r="J33" s="339"/>
      <c r="K33" s="412"/>
      <c r="L33" s="413"/>
      <c r="M33" s="413"/>
      <c r="N33" s="413"/>
      <c r="O33" s="413"/>
      <c r="P33" s="413"/>
      <c r="Q33" s="110"/>
    </row>
    <row r="34" spans="1:19" ht="15" customHeight="1">
      <c r="A34" s="111"/>
      <c r="B34" s="338"/>
      <c r="C34" s="417"/>
      <c r="D34" s="823" t="s">
        <v>185</v>
      </c>
      <c r="E34" s="823"/>
      <c r="F34" s="823"/>
      <c r="G34" s="665">
        <v>250000</v>
      </c>
      <c r="H34" s="344">
        <v>0</v>
      </c>
      <c r="I34" s="339"/>
      <c r="J34" s="339"/>
      <c r="K34" s="414" t="s">
        <v>68</v>
      </c>
      <c r="L34" s="414"/>
      <c r="M34" s="414"/>
      <c r="N34" s="414"/>
      <c r="O34" s="408">
        <v>0</v>
      </c>
      <c r="P34" s="408">
        <f>P35+P38</f>
        <v>0</v>
      </c>
      <c r="Q34" s="110"/>
    </row>
    <row r="35" spans="1:19" ht="15" customHeight="1">
      <c r="A35" s="111"/>
      <c r="B35" s="338"/>
      <c r="C35" s="417"/>
      <c r="D35" s="823" t="s">
        <v>99</v>
      </c>
      <c r="E35" s="823"/>
      <c r="F35" s="823"/>
      <c r="G35" s="344">
        <v>0</v>
      </c>
      <c r="H35" s="344">
        <v>0</v>
      </c>
      <c r="I35" s="339"/>
      <c r="J35" s="339"/>
      <c r="K35" s="409"/>
      <c r="L35" s="415" t="s">
        <v>186</v>
      </c>
      <c r="M35" s="415"/>
      <c r="N35" s="415"/>
      <c r="O35" s="410">
        <f>SUM(O36:O37)</f>
        <v>0</v>
      </c>
      <c r="P35" s="410">
        <f>SUM(P36:P37)</f>
        <v>0</v>
      </c>
      <c r="Q35" s="110"/>
    </row>
    <row r="36" spans="1:19" ht="15" customHeight="1">
      <c r="A36" s="111"/>
      <c r="B36" s="338"/>
      <c r="C36" s="417"/>
      <c r="D36" s="823" t="s">
        <v>101</v>
      </c>
      <c r="E36" s="823"/>
      <c r="F36" s="823"/>
      <c r="G36" s="344">
        <v>0</v>
      </c>
      <c r="H36" s="344">
        <v>0</v>
      </c>
      <c r="I36" s="339"/>
      <c r="J36" s="339"/>
      <c r="K36" s="414"/>
      <c r="L36" s="415" t="s">
        <v>182</v>
      </c>
      <c r="M36" s="415"/>
      <c r="N36" s="415"/>
      <c r="O36" s="410">
        <v>0</v>
      </c>
      <c r="P36" s="410">
        <v>0</v>
      </c>
      <c r="Q36" s="110"/>
    </row>
    <row r="37" spans="1:19" ht="15" customHeight="1">
      <c r="A37" s="111"/>
      <c r="B37" s="338"/>
      <c r="C37" s="417"/>
      <c r="D37" s="823" t="s">
        <v>103</v>
      </c>
      <c r="E37" s="823"/>
      <c r="F37" s="823"/>
      <c r="G37" s="344">
        <v>0</v>
      </c>
      <c r="H37" s="344">
        <v>0</v>
      </c>
      <c r="I37" s="339"/>
      <c r="J37" s="409"/>
      <c r="K37" s="414"/>
      <c r="L37" s="415" t="s">
        <v>184</v>
      </c>
      <c r="M37" s="415"/>
      <c r="N37" s="415"/>
      <c r="O37" s="410">
        <v>0</v>
      </c>
      <c r="P37" s="410">
        <v>0</v>
      </c>
      <c r="Q37" s="110"/>
    </row>
    <row r="38" spans="1:19" ht="15" customHeight="1">
      <c r="A38" s="111"/>
      <c r="B38" s="338"/>
      <c r="C38" s="417"/>
      <c r="D38" s="823" t="s">
        <v>104</v>
      </c>
      <c r="E38" s="823"/>
      <c r="F38" s="823"/>
      <c r="G38" s="344">
        <v>0</v>
      </c>
      <c r="H38" s="344">
        <v>0</v>
      </c>
      <c r="I38" s="339"/>
      <c r="J38" s="339"/>
      <c r="K38" s="414"/>
      <c r="L38" s="825" t="s">
        <v>397</v>
      </c>
      <c r="M38" s="825"/>
      <c r="N38" s="825"/>
      <c r="O38" s="609">
        <v>0</v>
      </c>
      <c r="P38" s="410">
        <v>0</v>
      </c>
      <c r="Q38" s="110"/>
    </row>
    <row r="39" spans="1:19" ht="15" customHeight="1">
      <c r="A39" s="111"/>
      <c r="B39" s="338"/>
      <c r="C39" s="417"/>
      <c r="D39" s="823" t="s">
        <v>105</v>
      </c>
      <c r="E39" s="823"/>
      <c r="F39" s="823"/>
      <c r="G39" s="344">
        <v>0</v>
      </c>
      <c r="H39" s="344">
        <v>0</v>
      </c>
      <c r="I39" s="339"/>
      <c r="J39" s="339"/>
      <c r="K39" s="412"/>
      <c r="L39" s="413"/>
      <c r="M39" s="413"/>
      <c r="N39" s="413"/>
      <c r="O39" s="413"/>
      <c r="P39" s="413"/>
      <c r="Q39" s="110"/>
    </row>
    <row r="40" spans="1:19" ht="15" customHeight="1">
      <c r="A40" s="111"/>
      <c r="B40" s="338"/>
      <c r="C40" s="417"/>
      <c r="D40" s="823" t="s">
        <v>107</v>
      </c>
      <c r="E40" s="823"/>
      <c r="F40" s="823"/>
      <c r="G40" s="344">
        <v>0</v>
      </c>
      <c r="H40" s="344">
        <v>0</v>
      </c>
      <c r="I40" s="339"/>
      <c r="J40" s="339"/>
      <c r="K40" s="824" t="s">
        <v>188</v>
      </c>
      <c r="L40" s="824"/>
      <c r="M40" s="824"/>
      <c r="N40" s="824"/>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3" t="s">
        <v>187</v>
      </c>
      <c r="E42" s="823"/>
      <c r="F42" s="823"/>
      <c r="G42" s="344">
        <v>0</v>
      </c>
      <c r="H42" s="344">
        <v>0</v>
      </c>
      <c r="I42" s="339"/>
      <c r="J42" s="339"/>
      <c r="K42" s="413"/>
      <c r="L42" s="413"/>
      <c r="M42" s="413"/>
      <c r="N42" s="413"/>
      <c r="O42" s="413"/>
      <c r="P42" s="413"/>
      <c r="Q42" s="110"/>
    </row>
    <row r="43" spans="1:19" ht="15" customHeight="1">
      <c r="A43" s="111"/>
      <c r="B43" s="338"/>
      <c r="C43" s="417"/>
      <c r="D43" s="823" t="s">
        <v>140</v>
      </c>
      <c r="E43" s="823"/>
      <c r="F43" s="823"/>
      <c r="G43" s="344">
        <v>0</v>
      </c>
      <c r="H43" s="344">
        <v>0</v>
      </c>
      <c r="I43" s="339"/>
      <c r="J43" s="827"/>
      <c r="K43" s="827"/>
      <c r="L43" s="827"/>
      <c r="M43" s="827"/>
      <c r="N43" s="827"/>
      <c r="O43" s="418"/>
      <c r="P43" s="418">
        <f>H48+P23+P40</f>
        <v>0</v>
      </c>
      <c r="Q43" s="110"/>
    </row>
    <row r="44" spans="1:19" ht="15" customHeight="1">
      <c r="A44" s="111"/>
      <c r="B44" s="338"/>
      <c r="C44" s="417"/>
      <c r="D44" s="823" t="s">
        <v>114</v>
      </c>
      <c r="E44" s="823"/>
      <c r="F44" s="823"/>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3" t="s">
        <v>199</v>
      </c>
      <c r="E46" s="823"/>
      <c r="F46" s="823"/>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28" t="s">
        <v>399</v>
      </c>
      <c r="K47" s="828"/>
      <c r="L47" s="828"/>
      <c r="M47" s="828"/>
      <c r="N47" s="828"/>
      <c r="O47" s="418">
        <v>0</v>
      </c>
      <c r="P47" s="418">
        <v>0</v>
      </c>
      <c r="Q47" s="110"/>
    </row>
    <row r="48" spans="1:19" s="218" customFormat="1" ht="15">
      <c r="A48" s="216"/>
      <c r="B48" s="419"/>
      <c r="C48" s="826" t="s">
        <v>189</v>
      </c>
      <c r="D48" s="826"/>
      <c r="E48" s="826"/>
      <c r="F48" s="826"/>
      <c r="G48" s="688">
        <v>64883.74</v>
      </c>
      <c r="H48" s="420">
        <f>H14-H27</f>
        <v>0</v>
      </c>
      <c r="I48" s="421"/>
      <c r="J48" s="828" t="s">
        <v>400</v>
      </c>
      <c r="K48" s="828"/>
      <c r="L48" s="828"/>
      <c r="M48" s="828"/>
      <c r="N48" s="828"/>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29"/>
      <c r="E55" s="829"/>
      <c r="F55" s="829"/>
      <c r="G55" s="829"/>
      <c r="H55" s="121"/>
      <c r="I55" s="122"/>
      <c r="J55" s="122"/>
      <c r="K55" s="99"/>
      <c r="L55" s="786"/>
      <c r="M55" s="786"/>
      <c r="N55" s="786"/>
      <c r="O55" s="786"/>
      <c r="P55" s="221"/>
      <c r="Q55" s="99"/>
    </row>
    <row r="56" spans="1:17" ht="14.1" customHeight="1">
      <c r="A56" s="99"/>
      <c r="B56" s="129"/>
      <c r="C56" s="613"/>
      <c r="D56" s="753" t="str">
        <f>+EA!C58</f>
        <v>Juliana Orozco Dagnino</v>
      </c>
      <c r="E56" s="753"/>
      <c r="F56" s="753"/>
      <c r="G56" s="753"/>
      <c r="H56" s="613"/>
      <c r="I56" s="113"/>
      <c r="J56" s="613"/>
      <c r="K56" s="138"/>
      <c r="L56" s="753" t="str">
        <f>+EA!G58</f>
        <v>Ivonne Sarahi Flores Duarte</v>
      </c>
      <c r="M56" s="753"/>
      <c r="N56" s="753"/>
      <c r="O56" s="753"/>
      <c r="P56" s="221"/>
      <c r="Q56" s="99"/>
    </row>
    <row r="57" spans="1:17" ht="14.1" customHeight="1">
      <c r="A57" s="99"/>
      <c r="B57" s="131"/>
      <c r="C57" s="613"/>
      <c r="D57" s="752" t="str">
        <f>+EA!C59</f>
        <v>Directora IMCACECO</v>
      </c>
      <c r="E57" s="752"/>
      <c r="F57" s="752"/>
      <c r="G57" s="752"/>
      <c r="H57" s="613"/>
      <c r="I57" s="113"/>
      <c r="J57" s="613"/>
      <c r="K57" s="281"/>
      <c r="L57" s="752" t="str">
        <f>+EA!G59</f>
        <v>Coordinadora Administrativa</v>
      </c>
      <c r="M57" s="752"/>
      <c r="N57" s="752"/>
      <c r="O57" s="752"/>
      <c r="P57" s="221"/>
      <c r="Q57" s="99"/>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2017-08-08T17:20:44Z</dcterms:modified>
</cp:coreProperties>
</file>