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user\Documents\IMCACECO\COORDINACION ADMINISTRATIVA\TRIMESTRALES\TRIMESTRALES 1X1\"/>
    </mc:Choice>
  </mc:AlternateContent>
  <bookViews>
    <workbookView xWindow="0" yWindow="0" windowWidth="20490" windowHeight="7050" tabRatio="786" firstSheet="12" activeTab="13"/>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62913"/>
</workbook>
</file>

<file path=xl/calcChain.xml><?xml version="1.0" encoding="utf-8"?>
<calcChain xmlns="http://schemas.openxmlformats.org/spreadsheetml/2006/main">
  <c r="C4" i="22" l="1"/>
  <c r="G18" i="8"/>
  <c r="K18" i="8" s="1"/>
  <c r="I47" i="2" l="1"/>
  <c r="B3" i="36"/>
  <c r="B4" i="21"/>
  <c r="B2" i="15"/>
  <c r="F18" i="14" l="1"/>
  <c r="I18" i="14" s="1"/>
  <c r="F20" i="14"/>
  <c r="I20" i="14" s="1"/>
  <c r="D37" i="22" l="1"/>
  <c r="D25" i="21"/>
  <c r="C3" i="1"/>
  <c r="H38" i="12" l="1"/>
  <c r="F36" i="1" l="1"/>
  <c r="F18" i="1" l="1"/>
  <c r="G18" i="19" l="1"/>
  <c r="J18" i="19" s="1"/>
  <c r="F20" i="15" l="1"/>
  <c r="I20" i="15" s="1"/>
  <c r="G26" i="19"/>
  <c r="J26" i="19" s="1"/>
  <c r="I33" i="16"/>
  <c r="F49" i="15"/>
  <c r="I12" i="14"/>
  <c r="I14" i="14"/>
  <c r="F37" i="15" l="1"/>
  <c r="F36" i="15"/>
  <c r="F34" i="15"/>
  <c r="F33" i="15"/>
  <c r="F31" i="15"/>
  <c r="F30" i="15"/>
  <c r="F35" i="15"/>
  <c r="F24" i="15"/>
  <c r="I24" i="15" s="1"/>
  <c r="F23" i="15"/>
  <c r="I23" i="15" s="1"/>
  <c r="F22" i="15"/>
  <c r="I22" i="15" s="1"/>
  <c r="F21" i="15"/>
  <c r="I21" i="15" s="1"/>
  <c r="F19" i="15"/>
  <c r="F17" i="15"/>
  <c r="F16" i="15"/>
  <c r="F15" i="15"/>
  <c r="F14" i="15"/>
  <c r="F13" i="15"/>
  <c r="F12" i="15"/>
  <c r="F11"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8" i="15" l="1"/>
  <c r="C25" i="14"/>
  <c r="D46" i="19" s="1"/>
  <c r="C27" i="13"/>
  <c r="D63" i="12"/>
  <c r="C89" i="15"/>
  <c r="C26" i="14"/>
  <c r="D64" i="12"/>
  <c r="C28" i="13" s="1"/>
  <c r="F88" i="15"/>
  <c r="F25" i="14"/>
  <c r="F27" i="13"/>
  <c r="H63" i="12"/>
  <c r="F89" i="15"/>
  <c r="F26" i="14"/>
  <c r="F28" i="13"/>
  <c r="H64" i="12"/>
  <c r="G47" i="19" l="1"/>
  <c r="B30" i="18"/>
  <c r="F54" i="16"/>
  <c r="F33" i="17" s="1"/>
  <c r="G46" i="19"/>
  <c r="B29" i="18"/>
  <c r="F53" i="16"/>
  <c r="F32" i="17" s="1"/>
  <c r="D47"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6" i="16"/>
  <c r="I26" i="16" s="1"/>
  <c r="F25" i="16"/>
  <c r="I25" i="16" s="1"/>
  <c r="F23" i="16"/>
  <c r="I23" i="16" s="1"/>
  <c r="F20" i="16"/>
  <c r="I20" i="16" s="1"/>
  <c r="F19" i="16"/>
  <c r="I19" i="16" s="1"/>
  <c r="F18" i="16"/>
  <c r="I18" i="16" s="1"/>
  <c r="I17" i="16"/>
  <c r="F16" i="16"/>
  <c r="F15" i="16"/>
  <c r="I15" i="16" s="1"/>
  <c r="F14" i="16"/>
  <c r="I14" i="16" s="1"/>
  <c r="F13" i="16"/>
  <c r="I13" i="16" s="1"/>
  <c r="H74" i="15"/>
  <c r="G74" i="15"/>
  <c r="E74" i="15"/>
  <c r="D74" i="15"/>
  <c r="H70" i="15"/>
  <c r="G70" i="15"/>
  <c r="E70" i="15"/>
  <c r="D70" i="15"/>
  <c r="H62" i="15"/>
  <c r="G62" i="15"/>
  <c r="E62" i="15"/>
  <c r="D62" i="15"/>
  <c r="H58" i="15"/>
  <c r="G58" i="15"/>
  <c r="E58" i="15"/>
  <c r="D58" i="15"/>
  <c r="H48" i="15"/>
  <c r="G48" i="15"/>
  <c r="H38" i="15"/>
  <c r="G38" i="15"/>
  <c r="E38" i="15"/>
  <c r="D38" i="15"/>
  <c r="F2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I12" i="13"/>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I22" i="16"/>
  <c r="E26" i="12"/>
  <c r="H26" i="12"/>
  <c r="G27" i="19"/>
  <c r="J27" i="19" s="1"/>
  <c r="G30" i="19"/>
  <c r="J30" i="19" s="1"/>
  <c r="G35" i="19"/>
  <c r="J35" i="19" s="1"/>
  <c r="F26" i="12"/>
  <c r="I22" i="13"/>
  <c r="H25" i="17"/>
  <c r="B24" i="18"/>
  <c r="J14" i="19"/>
  <c r="I26" i="12"/>
  <c r="B42" i="22"/>
  <c r="B39" i="20"/>
  <c r="B33" i="21" s="1"/>
  <c r="D48" i="16"/>
  <c r="D52" i="16" s="1"/>
  <c r="B41" i="22"/>
  <c r="B38" i="20"/>
  <c r="B32" i="21" s="1"/>
  <c r="H54" i="12"/>
  <c r="D9" i="20" s="1"/>
  <c r="G40" i="12"/>
  <c r="D42" i="22"/>
  <c r="D33" i="21"/>
  <c r="C39" i="20"/>
  <c r="G18" i="12"/>
  <c r="G26" i="12" s="1"/>
  <c r="G48" i="16"/>
  <c r="H48" i="16"/>
  <c r="D41" i="22"/>
  <c r="D32" i="21"/>
  <c r="C38" i="20"/>
  <c r="I41" i="19"/>
  <c r="H41" i="19"/>
  <c r="J23" i="19"/>
  <c r="F38" i="15"/>
  <c r="I38" i="15" s="1"/>
  <c r="F58" i="15"/>
  <c r="F62" i="15"/>
  <c r="I62" i="15" s="1"/>
  <c r="F70" i="15"/>
  <c r="I70" i="15" s="1"/>
  <c r="E24" i="14"/>
  <c r="C27" i="20"/>
  <c r="C31" i="20" s="1"/>
  <c r="E54" i="12"/>
  <c r="C9" i="20" s="1"/>
  <c r="C7" i="20" s="1"/>
  <c r="C15" i="20" s="1"/>
  <c r="C19" i="20" s="1"/>
  <c r="C23" i="20" s="1"/>
  <c r="F31" i="16"/>
  <c r="I31" i="16" s="1"/>
  <c r="F48" i="15"/>
  <c r="I48" i="15" s="1"/>
  <c r="F18" i="15"/>
  <c r="F10" i="15"/>
  <c r="I10" i="15" s="1"/>
  <c r="G82" i="15"/>
  <c r="G84" i="15" s="1"/>
  <c r="G46" i="12"/>
  <c r="F21" i="14"/>
  <c r="D24" i="14"/>
  <c r="J46" i="12"/>
  <c r="E41" i="19"/>
  <c r="F54" i="12"/>
  <c r="I54" i="12"/>
  <c r="H82" i="15"/>
  <c r="H84" i="15" s="1"/>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G20" i="8"/>
  <c r="H20" i="8" s="1"/>
  <c r="D21" i="8"/>
  <c r="G21" i="8" s="1"/>
  <c r="H21" i="8" s="1"/>
  <c r="D22" i="8"/>
  <c r="G22" i="8" s="1"/>
  <c r="H22" i="8" s="1"/>
  <c r="D23" i="8"/>
  <c r="G23" i="8" s="1"/>
  <c r="O35" i="10"/>
  <c r="O29" i="10"/>
  <c r="I36" i="9"/>
  <c r="H36" i="9"/>
  <c r="I31" i="9"/>
  <c r="H31" i="9"/>
  <c r="I22" i="9"/>
  <c r="H22" i="9"/>
  <c r="I17" i="9"/>
  <c r="H17" i="9"/>
  <c r="F26" i="8"/>
  <c r="E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G27"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G48" i="10" l="1"/>
  <c r="E21" i="2"/>
  <c r="E173" i="3" s="1"/>
  <c r="E144" i="3"/>
  <c r="H27" i="17"/>
  <c r="C22" i="23"/>
  <c r="C22" i="36"/>
  <c r="C23" i="23"/>
  <c r="C23" i="36"/>
  <c r="B22" i="23"/>
  <c r="B22" i="36"/>
  <c r="D7" i="20"/>
  <c r="D15" i="20" s="1"/>
  <c r="D19" i="20" s="1"/>
  <c r="D23" i="20" s="1"/>
  <c r="B23" i="23"/>
  <c r="B23" i="36"/>
  <c r="E167" i="3"/>
  <c r="E20" i="2"/>
  <c r="E172" i="3" s="1"/>
  <c r="E146" i="3"/>
  <c r="E19" i="2"/>
  <c r="F24" i="2" s="1"/>
  <c r="O19" i="10" s="1"/>
  <c r="O23"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I16" i="2"/>
  <c r="E138" i="3" s="1"/>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G26" i="8" s="1"/>
  <c r="H26" i="8" s="1"/>
  <c r="E22" i="2"/>
  <c r="D16" i="2"/>
  <c r="E119" i="3" s="1"/>
  <c r="I50" i="5" l="1"/>
  <c r="I52" i="1" s="1"/>
  <c r="E48" i="3" s="1"/>
  <c r="E171" i="3"/>
  <c r="J50" i="5"/>
  <c r="J52" i="1" s="1"/>
  <c r="F22" i="7" s="1"/>
  <c r="H22" i="7" s="1"/>
  <c r="H46" i="9"/>
  <c r="H50" i="9" s="1"/>
  <c r="E188" i="3"/>
  <c r="E189" i="3"/>
  <c r="I46" i="9"/>
  <c r="I50" i="9" s="1"/>
  <c r="O53" i="10"/>
  <c r="J38" i="2"/>
  <c r="E205" i="3" s="1"/>
  <c r="J52" i="2"/>
  <c r="E215" i="3" s="1"/>
  <c r="E216" i="3"/>
  <c r="G16" i="8"/>
  <c r="G14" i="8" s="1"/>
  <c r="E42" i="3"/>
  <c r="D14" i="2"/>
  <c r="E118" i="3" s="1"/>
  <c r="E26" i="2"/>
  <c r="E177" i="3" s="1"/>
  <c r="E181" i="3"/>
  <c r="J27" i="2"/>
  <c r="I14" i="2"/>
  <c r="E16" i="2"/>
  <c r="E174" i="3"/>
  <c r="E99" i="3" l="1"/>
  <c r="E100" i="3"/>
  <c r="I46" i="2"/>
  <c r="J46" i="2" s="1"/>
  <c r="F40" i="7"/>
  <c r="H40" i="7" s="1"/>
  <c r="E137" i="3"/>
  <c r="O40" i="10"/>
  <c r="E47" i="3"/>
  <c r="E187" i="3"/>
  <c r="F21" i="7"/>
  <c r="H16" i="8"/>
  <c r="H14" i="8" s="1"/>
  <c r="E197" i="3"/>
  <c r="E169" i="3"/>
  <c r="E14" i="2"/>
  <c r="E168" i="3" s="1"/>
  <c r="J63" i="1" l="1"/>
  <c r="E108" i="3" s="1"/>
  <c r="E160" i="3"/>
  <c r="I44" i="2"/>
  <c r="I36" i="2" s="1"/>
  <c r="O43" i="10"/>
  <c r="H34" i="7"/>
  <c r="I63" i="1"/>
  <c r="K40" i="7" s="1"/>
  <c r="H21" i="7"/>
  <c r="F27" i="7"/>
  <c r="E210" i="3"/>
  <c r="J44" i="2"/>
  <c r="O54" i="10" l="1"/>
  <c r="J65" i="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<sst xmlns="http://schemas.openxmlformats.org/spreadsheetml/2006/main" count="1037" uniqueCount="460">
  <si>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</si>
  <si>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</si>
  <si>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</si>
  <si>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</si>
  <si>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</si>
  <si>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</si>
  <si>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</si>
  <si>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</si>
  <si>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</si>
  <si>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</si>
  <si>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</si>
  <si>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</si>
  <si>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</si>
  <si>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</si>
  <si>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</si>
  <si>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</si>
  <si>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</si>
  <si>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</si>
  <si>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</si>
  <si>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</si>
  <si>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</si>
  <si>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</si>
  <si>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</si>
  <si>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</si>
  <si>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</si>
  <si>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</si>
  <si>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</si>
  <si>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</si>
  <si>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</si>
  <si>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</si>
  <si>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</si>
  <si>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</si>
  <si>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</si>
  <si>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</si>
  <si>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</si>
  <si>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</si>
  <si>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</si>
  <si>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</si>
  <si>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</si>
  <si>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</si>
  <si>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</si>
  <si>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</si>
  <si>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</si>
  <si>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</si>
  <si>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</si>
  <si>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</si>
  <si>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</si>
  <si>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</si>
  <si>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</si>
  <si>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</si>
  <si>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</si>
  <si>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</si>
  <si>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</si>
  <si>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</si>
  <si>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</si>
  <si>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</si>
  <si>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</si>
  <si>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</si>
  <si>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</si>
  <si>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</si>
  <si>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</si>
  <si>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</si>
  <si>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</si>
  <si>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</si>
  <si>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</si>
  <si>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</si>
  <si>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</si>
  <si>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</si>
  <si>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</si>
  <si>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</si>
  <si>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</si>
  <si>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</si>
  <si>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</si>
  <si>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</si>
  <si>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</si>
  <si>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</si>
  <si>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</si>
  <si>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</si>
  <si>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</si>
  <si>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</si>
  <si>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</si>
  <si>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</si>
  <si>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</si>
  <si>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</si>
  <si>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</si>
  <si>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</si>
  <si>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</si>
  <si>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</si>
  <si>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</si>
  <si>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</si>
  <si>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</si>
  <si>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</si>
  <si>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</si>
  <si>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</si>
  <si>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</si>
  <si>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</si>
  <si>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</si>
  <si>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</si>
  <si>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</si>
  <si>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</si>
  <si>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</si>
  <si>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</si>
  <si>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</si>
  <si>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</si>
  <si>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</si>
  <si>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</si>
  <si>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</si>
  <si>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</si>
  <si>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</si>
  <si>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</si>
  <si>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</si>
  <si>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</si>
  <si>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</si>
  <si>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</si>
  <si>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</si>
  <si>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</si>
  <si>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</si>
  <si>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</si>
  <si>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</si>
  <si>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</si>
  <si>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</si>
  <si>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</si>
  <si>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</si>
  <si>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</si>
  <si>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</si>
  <si>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</si>
  <si>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</si>
  <si>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</si>
  <si>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</si>
  <si>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</si>
  <si>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</si>
  <si>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</si>
  <si>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</si>
  <si>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</si>
  <si>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</si>
  <si>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</si>
  <si>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</si>
  <si>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</si>
  <si>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</si>
  <si>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</si>
  <si>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</si>
  <si>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</si>
  <si>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</si>
  <si>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</si>
  <si>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</si>
  <si>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</si>
  <si>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</si>
  <si>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</si>
  <si>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</si>
  <si>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</si>
  <si>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</si>
  <si>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</si>
  <si>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</si>
  <si>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</si>
  <si>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</si>
  <si>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</si>
  <si>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</si>
  <si>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</si>
  <si>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</si>
  <si>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</si>
  <si>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</si>
  <si>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</si>
  <si>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</si>
  <si>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</si>
  <si>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</si>
  <si>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</si>
  <si>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</si>
  <si>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</si>
  <si>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</si>
  <si>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</si>
  <si>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</si>
  <si>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</si>
  <si>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</si>
  <si>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</si>
  <si>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</si>
  <si>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</si>
  <si>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</si>
  <si>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</si>
  <si>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</si>
  <si>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</si>
  <si>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</si>
  <si>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</si>
  <si>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</si>
  <si>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</si>
  <si>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</si>
  <si>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</si>
  <si>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</si>
  <si>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</si>
  <si>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</si>
  <si>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</si>
  <si>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</si>
  <si>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</si>
  <si>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</si>
  <si>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</si>
  <si>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</si>
  <si>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</si>
  <si>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</si>
  <si>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</si>
  <si>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</si>
  <si>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</si>
  <si>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</si>
  <si>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</si>
  <si>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</si>
  <si>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</si>
  <si>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</si>
  <si>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</si>
  <si>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</si>
  <si>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</si>
  <si>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</si>
  <si>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</si>
  <si>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</si>
  <si>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</si>
  <si>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</si>
  <si>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</si>
  <si>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</si>
  <si>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</si>
  <si>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</si>
  <si>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</si>
  <si>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</si>
  <si>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</si>
  <si>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</si>
  <si>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</si>
  <si>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</si>
  <si>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</si>
  <si>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</si>
  <si>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</si>
  <si>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</si>
  <si>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</si>
  <si>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</si>
  <si>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</si>
  <si>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</si>
  <si>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</si>
  <si>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</si>
  <si>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</si>
  <si>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</si>
  <si>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</si>
  <si>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</si>
  <si>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</si>
  <si>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</si>
  <si>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</si>
  <si>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</si>
  <si>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</si>
  <si>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</si>
  <si>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</si>
  <si>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</si>
  <si>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</si>
  <si>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</si>
  <si>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</si>
  <si>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</si>
  <si>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</si>
  <si>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</si>
  <si>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</si>
  <si>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</si>
  <si>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</si>
  <si>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</si>
  <si>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</si>
  <si>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</si>
  <si>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</si>
  <si>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</si>
  <si>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</si>
  <si>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</si>
  <si>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</si>
  <si>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</si>
  <si>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</si>
  <si>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</si>
  <si>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</si>
  <si>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</si>
  <si>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</si>
  <si>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</si>
  <si>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</si>
  <si>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</si>
  <si>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</si>
  <si>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</si>
  <si>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</si>
  <si>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</si>
  <si>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</si>
  <si>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</si>
  <si>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</si>
  <si>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</si>
  <si>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</si>
  <si>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</si>
  <si>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</si>
  <si>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</si>
  <si>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</si>
  <si>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</si>
  <si>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</si>
  <si>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</si>
  <si>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</si>
  <si>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</si>
  <si>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</si>
  <si>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</si>
  <si>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</si>
  <si>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</si>
  <si>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</si>
  <si>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</si>
  <si>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</si>
  <si>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</si>
  <si>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</si>
  <si>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</si>
  <si>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</si>
  <si>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</si>
  <si>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</si>
  <si>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</si>
  <si>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</si>
  <si>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</si>
  <si>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</si>
  <si>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</si>
  <si>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</si>
  <si>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</si>
  <si>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</si>
  <si>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</si>
  <si>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</si>
  <si>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</si>
  <si>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</si>
  <si>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</si>
  <si>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</si>
  <si>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</si>
  <si>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</si>
  <si>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</si>
  <si>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</si>
  <si>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</si>
  <si>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</si>
  <si>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</si>
  <si>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</si>
  <si>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</si>
  <si>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</si>
  <si>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</si>
  <si>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</si>
  <si>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</si>
  <si>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</si>
  <si>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</si>
  <si>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</si>
  <si>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</si>
  <si>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</si>
  <si>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</si>
  <si>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</si>
  <si>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</si>
  <si>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</si>
  <si>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</si>
  <si>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</si>
  <si>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</si>
  <si>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</si>
  <si>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</si>
  <si>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</si>
  <si>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</si>
  <si>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</si>
  <si>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</si>
  <si>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</si>
  <si>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</si>
  <si>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</si>
  <si>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</si>
  <si>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</si>
  <si>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</si>
  <si>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</si>
  <si>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</si>
  <si>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</si>
  <si>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</si>
  <si>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</si>
  <si>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</si>
  <si>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</si>
  <si>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</si>
  <si>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</si>
  <si>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</si>
  <si>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</si>
  <si>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</si>
  <si>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</si>
  <si>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</si>
  <si>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</si>
  <si>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</si>
  <si>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</si>
  <si>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</si>
  <si>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</si>
  <si>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</si>
  <si>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</si>
  <si>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</si>
  <si>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</si>
  <si>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</si>
  <si>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</si>
  <si>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</si>
  <si>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</si>
  <si>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</si>
  <si>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</si>
  <si>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</si>
  <si>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</si>
  <si>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</si>
  <si>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</si>
  <si>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</si>
  <si>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</si>
  <si>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</si>
  <si>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</si>
  <si>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</si>
  <si>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</si>
  <si>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</si>
  <si>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</si>
  <si>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</si>
  <si>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</si>
  <si>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</si>
  <si>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</si>
  <si>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</si>
  <si>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</si>
  <si>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</si>
  <si>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</si>
  <si>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</si>
  <si>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</si>
  <si>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</si>
  <si>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</si>
  <si>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</si>
  <si>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</si>
  <si>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</si>
  <si>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</si>
  <si>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</si>
  <si>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</si>
  <si>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</si>
  <si>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</si>
  <si>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</si>
  <si>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</si>
  <si>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</si>
  <si>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</si>
  <si>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</si>
  <si>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</si>
  <si>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</si>
  <si>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</si>
  <si>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</si>
  <si>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</si>
  <si>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</si>
  <si>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</si>
  <si>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</si>
  <si>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</si>
  <si>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</si>
  <si>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t>Del 1 de enero al 31 de diciembre de 2016 y 2015</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</si>
  <si>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</si>
  <si>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</si>
  <si>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</si>
  <si>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</si>
  <si>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</si>
  <si>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</si>
  <si>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</si>
  <si>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</si>
  <si>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</si>
  <si>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</si>
  <si>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</si>
  <si>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</si>
  <si>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</si>
  <si>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</si>
  <si>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</si>
  <si>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</si>
  <si>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</si>
  <si>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</si>
  <si>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</si>
  <si>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</si>
  <si>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</si>
  <si>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</si>
  <si>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</si>
  <si>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INSTITUTO MUNICIPAL DE CSPACITACION Y CERTIFICACION POR COMPETENCIAS B.C.</t>
  </si>
  <si>
    <t>Director de IMCACECO</t>
  </si>
  <si>
    <t>Saldo Neto en la Hacienda Pública / Patrimonio 2017</t>
  </si>
  <si>
    <t>Hacienda Pública/Patrimonio Neto Final del Ejercicio 2017</t>
  </si>
  <si>
    <t>Al 01 de Enero al 31 de Diciembre 2017</t>
  </si>
  <si>
    <t>Del 1 de enero al 31 de diciembre de 2017</t>
  </si>
  <si>
    <t>Del 1 de enero al 31 de diciembre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</si>
</sst>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 #,##0.00_-;_-* &quot;-&quot;??_-;_-@_-"/>
    <numFmt numFmtId="165" formatCode="General_)"/>
    <numFmt numFmtId="166" formatCode="0_ ;\-0\ "/>
    <numFmt numFmtId="167" formatCode="#,##0_ ;\-#,##0\ "/>
    <numFmt numFmtId="168" formatCode="#,##0.0000"/>
    <numFmt numFmtId="169" formatCode="#,##0.000000"/>
    <numFmt numFmtId="170" formatCode="0.00000000000"/>
    <numFmt numFmtId="171" formatCode="#,##0.00000000000"/>
    <numFmt numFmtId="172" formatCode="#,##0.000"/>
    <numFmt numFmtId="173" formatCode="#,##0.00000"/>
    <numFmt numFmtId="174" formatCode="#,##0.000000000000000"/>
    <numFmt numFmtId="175" formatCode="_-* #,##0.00\ _P_t_s_-;\-* #,##0.00\ _P_t_s_-;_-* &quot;-&quot;??\ _P_t_s_-;_-@_-"/>
  </numFmts>
  <fonts count="8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i/>
      <sz val="9"/>
      <color theme="1"/>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b/>
      <i/>
      <sz val="9"/>
      <name val="Arial"/>
      <family val="2"/>
    </font>
    <font>
      <sz val="7"/>
      <name val="Arial"/>
      <family val="2"/>
    </font>
    <font>
      <sz val="9"/>
      <color rgb="FFFF0000"/>
      <name val="Arial"/>
      <family val="2"/>
    </font>
    <font>
      <b/>
      <sz val="9"/>
      <color theme="0" tint="-0.499984740745262"/>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b/>
      <sz val="11"/>
      <name val="Soberana Sans"/>
      <family val="3"/>
    </font>
    <font>
      <sz val="11"/>
      <name val="Soberana Sans"/>
      <family val="3"/>
    </font>
    <font>
      <sz val="11"/>
      <color theme="1"/>
      <name val="Soberana Sans"/>
      <family val="3"/>
    </font>
    <font>
      <i/>
      <sz val="11"/>
      <name val="Soberana Sans"/>
      <family val="3"/>
    </font>
    <font>
      <b/>
      <i/>
      <sz val="11"/>
      <name val="Soberana Sans"/>
      <family val="3"/>
    </font>
    <font>
      <i/>
      <sz val="11"/>
      <color theme="1"/>
      <name val="Soberana Sans"/>
      <family val="3"/>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1"/>
      <color theme="1"/>
      <name val="Soberana Sans"/>
      <family val="3"/>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5" fontId="3" fillId="0" borderId="0"/>
    <xf numFmtId="164" fontId="10" fillId="0" borderId="0" applyFont="0" applyFill="0" applyBorder="0" applyAlignment="0" applyProtection="0"/>
    <xf numFmtId="0" fontId="3" fillId="0" borderId="0"/>
    <xf numFmtId="0" fontId="10" fillId="0" borderId="0"/>
    <xf numFmtId="164" fontId="18" fillId="0" borderId="0" applyFont="0" applyFill="0" applyBorder="0" applyAlignment="0" applyProtection="0"/>
    <xf numFmtId="0" fontId="3" fillId="0" borderId="0"/>
    <xf numFmtId="0" fontId="43" fillId="0" borderId="0"/>
    <xf numFmtId="175" fontId="3" fillId="0" borderId="0" applyFont="0" applyFill="0" applyBorder="0" applyAlignment="0" applyProtection="0"/>
  </cellStyleXfs>
  <cellXfs count="934">
    <xf numFmtId="0" fontId="0" fillId="0" borderId="0" xfId="0"/>
    <xf numFmtId="166"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7" fillId="4" borderId="0" xfId="3" applyFont="1" applyFill="1" applyBorder="1" applyAlignment="1">
      <alignment vertical="center"/>
    </xf>
    <xf numFmtId="0" fontId="8" fillId="4" borderId="0" xfId="3"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14" fillId="4" borderId="5" xfId="0" applyFont="1" applyFill="1" applyBorder="1"/>
    <xf numFmtId="0" fontId="8" fillId="4" borderId="4" xfId="0" applyFont="1" applyFill="1" applyBorder="1" applyAlignment="1">
      <alignment vertical="top"/>
    </xf>
    <xf numFmtId="0" fontId="8" fillId="4" borderId="4" xfId="0" applyFont="1" applyFill="1" applyBorder="1"/>
    <xf numFmtId="164"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164"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7" fillId="4" borderId="2" xfId="0" applyFont="1" applyFill="1" applyBorder="1" applyAlignment="1">
      <alignment vertical="top"/>
    </xf>
    <xf numFmtId="0" fontId="14" fillId="4" borderId="3" xfId="0" applyFont="1" applyFill="1" applyBorder="1"/>
    <xf numFmtId="0" fontId="14" fillId="4" borderId="4" xfId="0" applyFont="1" applyFill="1" applyBorder="1" applyAlignment="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9" fillId="4" borderId="0" xfId="0" applyFont="1" applyFill="1"/>
    <xf numFmtId="0" fontId="19" fillId="0" borderId="0" xfId="0" applyFont="1"/>
    <xf numFmtId="0" fontId="22"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9" fillId="4" borderId="0" xfId="0" applyFont="1" applyFill="1" applyAlignment="1">
      <alignment vertical="top"/>
    </xf>
    <xf numFmtId="0" fontId="19" fillId="0" borderId="0" xfId="0" applyFont="1" applyAlignment="1">
      <alignment vertical="top"/>
    </xf>
    <xf numFmtId="0" fontId="11" fillId="0" borderId="0" xfId="0" applyFont="1" applyAlignment="1">
      <alignment horizontal="left"/>
    </xf>
    <xf numFmtId="0" fontId="23" fillId="0" borderId="0" xfId="0" applyFont="1" applyAlignment="1">
      <alignment horizontal="center"/>
    </xf>
    <xf numFmtId="0" fontId="24" fillId="4" borderId="0" xfId="0" applyFont="1" applyFill="1"/>
    <xf numFmtId="0" fontId="24" fillId="0" borderId="0" xfId="0" applyFont="1"/>
    <xf numFmtId="0" fontId="26" fillId="0" borderId="0" xfId="0" applyFont="1"/>
    <xf numFmtId="0" fontId="26" fillId="4" borderId="0" xfId="0" applyFont="1" applyFill="1"/>
    <xf numFmtId="0" fontId="26"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6" fillId="4" borderId="0" xfId="0" applyFont="1" applyFill="1" applyProtection="1">
      <protection locked="0"/>
    </xf>
    <xf numFmtId="0" fontId="27"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7"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6" fillId="4" borderId="0" xfId="0" applyFont="1" applyFill="1" applyBorder="1" applyAlignment="1" applyProtection="1">
      <alignment horizontal="center"/>
      <protection locked="0"/>
    </xf>
    <xf numFmtId="0" fontId="26" fillId="4" borderId="0" xfId="0" applyFont="1" applyFill="1" applyBorder="1" applyProtection="1">
      <protection locked="0"/>
    </xf>
    <xf numFmtId="0" fontId="26" fillId="4" borderId="0" xfId="0" applyFont="1" applyFill="1" applyBorder="1" applyProtection="1"/>
    <xf numFmtId="0" fontId="26"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6"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6"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9" fillId="4" borderId="3" xfId="0" applyFont="1" applyFill="1" applyBorder="1" applyAlignment="1" applyProtection="1">
      <alignment vertical="top"/>
      <protection locked="0"/>
    </xf>
    <xf numFmtId="0" fontId="29" fillId="4" borderId="4" xfId="0" applyFont="1" applyFill="1" applyBorder="1" applyAlignment="1" applyProtection="1">
      <alignment vertical="top"/>
      <protection locked="0"/>
    </xf>
    <xf numFmtId="3" fontId="29"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6"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26" fillId="4" borderId="0" xfId="0" applyFont="1" applyFill="1" applyAlignment="1" applyProtection="1">
      <alignment vertical="top"/>
      <protection locked="0"/>
    </xf>
    <xf numFmtId="0" fontId="26" fillId="4" borderId="0" xfId="0" applyFont="1" applyFill="1" applyAlignment="1" applyProtection="1">
      <protection locked="0"/>
    </xf>
    <xf numFmtId="0" fontId="30" fillId="4" borderId="0" xfId="0" applyFont="1" applyFill="1" applyAlignment="1" applyProtection="1">
      <alignment horizontal="right" vertical="top"/>
      <protection locked="0"/>
    </xf>
    <xf numFmtId="0" fontId="26" fillId="4" borderId="0" xfId="0" applyFont="1" applyFill="1" applyAlignment="1">
      <alignment vertical="top"/>
    </xf>
    <xf numFmtId="0" fontId="26" fillId="4" borderId="0" xfId="0" applyFont="1" applyFill="1" applyBorder="1"/>
    <xf numFmtId="0" fontId="26" fillId="4" borderId="0" xfId="0" applyFont="1" applyFill="1" applyBorder="1" applyAlignment="1">
      <alignment vertical="top"/>
    </xf>
    <xf numFmtId="0" fontId="30"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1" fillId="4" borderId="0" xfId="1" applyNumberFormat="1" applyFont="1" applyFill="1" applyBorder="1" applyAlignment="1">
      <alignment horizontal="right" vertical="top"/>
    </xf>
    <xf numFmtId="0" fontId="28" fillId="4" borderId="0" xfId="0" applyFont="1" applyFill="1" applyAlignment="1">
      <alignment vertical="top"/>
    </xf>
    <xf numFmtId="0" fontId="28" fillId="4" borderId="0" xfId="0" applyFont="1" applyFill="1" applyBorder="1"/>
    <xf numFmtId="0" fontId="2" fillId="4" borderId="1" xfId="1" applyNumberFormat="1" applyFont="1" applyFill="1" applyBorder="1" applyAlignment="1">
      <alignment vertical="center"/>
    </xf>
    <xf numFmtId="0" fontId="26" fillId="4" borderId="2" xfId="0" applyFont="1" applyFill="1" applyBorder="1"/>
    <xf numFmtId="0" fontId="26"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7" fillId="4" borderId="1" xfId="0" applyFont="1" applyFill="1" applyBorder="1" applyAlignment="1">
      <alignment vertical="top"/>
    </xf>
    <xf numFmtId="0" fontId="5" fillId="4" borderId="0" xfId="0" applyFont="1" applyFill="1" applyBorder="1" applyAlignment="1">
      <alignment horizontal="left" vertical="top"/>
    </xf>
    <xf numFmtId="0" fontId="26" fillId="4" borderId="3" xfId="0" applyFont="1" applyFill="1" applyBorder="1" applyAlignment="1">
      <alignment vertical="top"/>
    </xf>
    <xf numFmtId="0" fontId="26" fillId="4" borderId="4" xfId="0" applyFont="1" applyFill="1" applyBorder="1" applyAlignment="1">
      <alignment vertical="top"/>
    </xf>
    <xf numFmtId="0" fontId="30" fillId="4" borderId="4" xfId="0" applyFont="1" applyFill="1" applyBorder="1" applyAlignment="1">
      <alignment horizontal="right" vertical="top"/>
    </xf>
    <xf numFmtId="0" fontId="26" fillId="4" borderId="5" xfId="0" applyFont="1" applyFill="1" applyBorder="1"/>
    <xf numFmtId="0" fontId="5" fillId="4" borderId="0" xfId="0" applyFont="1" applyFill="1" applyBorder="1"/>
    <xf numFmtId="164" fontId="5" fillId="4" borderId="0" xfId="2" applyFont="1" applyFill="1" applyBorder="1"/>
    <xf numFmtId="0" fontId="5" fillId="4" borderId="0" xfId="0" applyFont="1" applyFill="1" applyBorder="1" applyAlignment="1">
      <alignment vertical="center"/>
    </xf>
    <xf numFmtId="0" fontId="26" fillId="4" borderId="4" xfId="0" applyFont="1" applyFill="1" applyBorder="1"/>
    <xf numFmtId="0" fontId="5" fillId="4" borderId="4" xfId="0" applyFont="1" applyFill="1" applyBorder="1" applyAlignment="1">
      <alignment vertical="top"/>
    </xf>
    <xf numFmtId="0" fontId="5" fillId="4" borderId="4" xfId="0" applyFont="1" applyFill="1" applyBorder="1"/>
    <xf numFmtId="164"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164" fontId="34" fillId="4" borderId="0" xfId="2" applyFont="1" applyFill="1" applyBorder="1" applyAlignment="1">
      <alignment horizontal="right" vertical="top"/>
    </xf>
    <xf numFmtId="0" fontId="5" fillId="4" borderId="0" xfId="0" applyFont="1" applyFill="1" applyBorder="1" applyAlignment="1">
      <alignment horizontal="right"/>
    </xf>
    <xf numFmtId="164" fontId="5" fillId="4" borderId="0" xfId="2" applyFont="1" applyFill="1" applyBorder="1" applyAlignment="1">
      <alignment vertical="top"/>
    </xf>
    <xf numFmtId="0" fontId="26" fillId="4" borderId="0" xfId="0" applyFont="1" applyFill="1" applyAlignment="1" applyProtection="1">
      <alignment horizontal="right"/>
      <protection locked="0"/>
    </xf>
    <xf numFmtId="0" fontId="26" fillId="4" borderId="0" xfId="0" applyFont="1" applyFill="1" applyAlignment="1" applyProtection="1">
      <alignment wrapText="1"/>
      <protection locked="0"/>
    </xf>
    <xf numFmtId="0" fontId="26" fillId="4" borderId="0" xfId="0" applyFont="1" applyFill="1" applyBorder="1" applyAlignment="1">
      <alignment wrapText="1"/>
    </xf>
    <xf numFmtId="0" fontId="26" fillId="4" borderId="0" xfId="0" applyFont="1" applyFill="1" applyBorder="1" applyAlignment="1"/>
    <xf numFmtId="0" fontId="2" fillId="4" borderId="0" xfId="3" applyFont="1" applyFill="1" applyBorder="1" applyAlignment="1"/>
    <xf numFmtId="0" fontId="27" fillId="4" borderId="0" xfId="0" applyFont="1" applyFill="1" applyBorder="1" applyAlignment="1"/>
    <xf numFmtId="0" fontId="2" fillId="4" borderId="0" xfId="3" applyFont="1" applyFill="1" applyBorder="1" applyAlignment="1">
      <alignment horizontal="center"/>
    </xf>
    <xf numFmtId="0" fontId="26" fillId="4" borderId="0" xfId="0" applyFont="1" applyFill="1" applyAlignment="1">
      <alignment wrapText="1"/>
    </xf>
    <xf numFmtId="0" fontId="2" fillId="4" borderId="0" xfId="3" applyFont="1" applyFill="1" applyBorder="1" applyAlignment="1">
      <alignment horizontal="centerContinuous"/>
    </xf>
    <xf numFmtId="0" fontId="27"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6" fillId="4" borderId="0" xfId="0" applyFont="1" applyFill="1" applyBorder="1" applyAlignment="1">
      <alignment horizontal="center"/>
    </xf>
    <xf numFmtId="0" fontId="26"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36" fillId="4" borderId="0" xfId="3" applyFont="1" applyFill="1" applyBorder="1" applyAlignment="1">
      <alignment horizontal="center"/>
    </xf>
    <xf numFmtId="0" fontId="5" fillId="4" borderId="1" xfId="0" applyFont="1" applyFill="1" applyBorder="1" applyAlignment="1">
      <alignment horizontal="left" vertical="top"/>
    </xf>
    <xf numFmtId="3" fontId="2" fillId="4" borderId="0" xfId="0" applyNumberFormat="1" applyFont="1" applyFill="1" applyBorder="1" applyAlignment="1" applyProtection="1">
      <alignment horizontal="right" vertical="top"/>
    </xf>
    <xf numFmtId="0" fontId="2" fillId="4" borderId="1" xfId="0" applyFont="1" applyFill="1" applyBorder="1" applyAlignment="1">
      <alignment horizontal="left" vertical="top"/>
    </xf>
    <xf numFmtId="3" fontId="5" fillId="4" borderId="0" xfId="0" applyNumberFormat="1" applyFont="1" applyFill="1" applyBorder="1" applyAlignment="1" applyProtection="1">
      <alignment horizontal="right" vertical="top"/>
    </xf>
    <xf numFmtId="3" fontId="5" fillId="4" borderId="0" xfId="2" applyNumberFormat="1" applyFont="1" applyFill="1" applyBorder="1" applyAlignment="1" applyProtection="1">
      <alignment horizontal="right" vertical="top" wrapText="1"/>
    </xf>
    <xf numFmtId="0" fontId="36" fillId="4" borderId="0" xfId="3" applyFont="1" applyFill="1" applyBorder="1" applyAlignment="1" applyProtection="1">
      <alignment horizontal="center"/>
    </xf>
    <xf numFmtId="0" fontId="5" fillId="4" borderId="3" xfId="0" applyFont="1" applyFill="1" applyBorder="1" applyAlignment="1">
      <alignment horizontal="left" vertical="top"/>
    </xf>
    <xf numFmtId="3" fontId="5" fillId="4" borderId="4" xfId="2" applyNumberFormat="1" applyFont="1" applyFill="1" applyBorder="1" applyAlignment="1" applyProtection="1">
      <alignment horizontal="right" vertical="top" wrapText="1"/>
    </xf>
    <xf numFmtId="0" fontId="26"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164"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6"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5" fillId="4" borderId="0" xfId="0" applyFont="1" applyFill="1" applyBorder="1"/>
    <xf numFmtId="0" fontId="38" fillId="4" borderId="0" xfId="0" applyFont="1" applyFill="1"/>
    <xf numFmtId="3" fontId="26" fillId="4" borderId="0" xfId="0" applyNumberFormat="1" applyFont="1" applyFill="1" applyBorder="1" applyAlignment="1">
      <alignment vertical="top"/>
    </xf>
    <xf numFmtId="0" fontId="26" fillId="4" borderId="0" xfId="0" applyFont="1" applyFill="1" applyAlignment="1"/>
    <xf numFmtId="0" fontId="26" fillId="4" borderId="0" xfId="0" applyFont="1" applyFill="1" applyAlignment="1">
      <alignment horizontal="left"/>
    </xf>
    <xf numFmtId="0" fontId="26" fillId="4" borderId="0" xfId="0" applyFont="1" applyFill="1" applyAlignment="1">
      <alignment vertical="center"/>
    </xf>
    <xf numFmtId="0" fontId="26" fillId="4" borderId="0" xfId="0" applyFont="1" applyFill="1" applyAlignment="1">
      <alignment horizontal="center"/>
    </xf>
    <xf numFmtId="0" fontId="26" fillId="4" borderId="0" xfId="0" applyFont="1" applyFill="1" applyBorder="1" applyAlignment="1" applyProtection="1">
      <alignment vertical="top"/>
      <protection locked="0"/>
    </xf>
    <xf numFmtId="0" fontId="26" fillId="4" borderId="0" xfId="0" applyFont="1" applyFill="1" applyBorder="1" applyAlignment="1" applyProtection="1"/>
    <xf numFmtId="0" fontId="26"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5"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7"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7" fillId="4" borderId="2" xfId="0" applyFont="1" applyFill="1" applyBorder="1" applyAlignment="1" applyProtection="1">
      <alignment vertical="top"/>
    </xf>
    <xf numFmtId="0" fontId="26" fillId="4" borderId="1" xfId="0" applyFont="1" applyFill="1" applyBorder="1" applyAlignment="1" applyProtection="1"/>
    <xf numFmtId="0" fontId="26"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7" fillId="4" borderId="1" xfId="0" applyFont="1" applyFill="1" applyBorder="1" applyAlignment="1" applyProtection="1"/>
    <xf numFmtId="0" fontId="37" fillId="4" borderId="2" xfId="0" applyFont="1" applyFill="1" applyBorder="1" applyAlignment="1" applyProtection="1">
      <alignment vertical="top"/>
    </xf>
    <xf numFmtId="0" fontId="37" fillId="4" borderId="3" xfId="0" applyFont="1" applyFill="1" applyBorder="1" applyAlignment="1" applyProtection="1"/>
    <xf numFmtId="0" fontId="37"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164" fontId="5" fillId="4" borderId="0" xfId="2" applyFont="1" applyFill="1" applyBorder="1" applyProtection="1"/>
    <xf numFmtId="0" fontId="5" fillId="4" borderId="0" xfId="0" applyFont="1" applyFill="1" applyBorder="1" applyAlignment="1" applyProtection="1">
      <alignment vertical="center"/>
    </xf>
    <xf numFmtId="0" fontId="39"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40" fillId="4" borderId="0" xfId="0" applyFont="1" applyFill="1" applyAlignment="1">
      <alignment horizontal="center"/>
    </xf>
    <xf numFmtId="0" fontId="27" fillId="4" borderId="3" xfId="0" applyFont="1" applyFill="1" applyBorder="1" applyAlignment="1">
      <alignment vertical="top"/>
    </xf>
    <xf numFmtId="0" fontId="2" fillId="4" borderId="5" xfId="0" applyFont="1" applyFill="1" applyBorder="1" applyAlignment="1">
      <alignment vertical="top" wrapText="1"/>
    </xf>
    <xf numFmtId="0" fontId="26"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164" fontId="5" fillId="4" borderId="0" xfId="2" applyNumberFormat="1" applyFont="1" applyFill="1" applyAlignment="1">
      <alignment horizontal="center"/>
    </xf>
    <xf numFmtId="0" fontId="26"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6" fillId="4" borderId="1" xfId="0" applyFont="1" applyFill="1" applyBorder="1" applyAlignment="1">
      <alignment horizontal="left" vertical="top" wrapText="1"/>
    </xf>
    <xf numFmtId="0" fontId="26" fillId="4" borderId="2" xfId="0" applyFont="1" applyFill="1" applyBorder="1" applyAlignment="1">
      <alignment horizontal="left" wrapText="1"/>
    </xf>
    <xf numFmtId="0" fontId="26" fillId="4" borderId="0" xfId="0" applyFont="1" applyFill="1" applyAlignment="1">
      <alignment horizontal="left" wrapText="1"/>
    </xf>
    <xf numFmtId="0" fontId="26" fillId="4" borderId="16" xfId="0" applyFont="1" applyFill="1" applyBorder="1" applyAlignment="1">
      <alignment horizontal="justify" vertical="center" wrapText="1"/>
    </xf>
    <xf numFmtId="2" fontId="2" fillId="4" borderId="0" xfId="3" applyNumberFormat="1" applyFont="1" applyFill="1" applyBorder="1" applyAlignment="1"/>
    <xf numFmtId="2" fontId="26" fillId="4" borderId="0" xfId="0" applyNumberFormat="1" applyFont="1" applyFill="1" applyBorder="1"/>
    <xf numFmtId="2" fontId="5" fillId="4" borderId="4" xfId="0" applyNumberFormat="1" applyFont="1" applyFill="1" applyBorder="1" applyAlignment="1" applyProtection="1">
      <protection locked="0"/>
    </xf>
    <xf numFmtId="2" fontId="26" fillId="4" borderId="0" xfId="0" applyNumberFormat="1" applyFont="1" applyFill="1"/>
    <xf numFmtId="169" fontId="26" fillId="4" borderId="0" xfId="0" applyNumberFormat="1" applyFont="1" applyFill="1" applyAlignment="1">
      <alignment horizontal="left" wrapText="1"/>
    </xf>
    <xf numFmtId="3" fontId="26" fillId="4" borderId="0" xfId="0" applyNumberFormat="1" applyFont="1" applyFill="1"/>
    <xf numFmtId="170" fontId="11" fillId="0" borderId="0" xfId="0" applyNumberFormat="1" applyFont="1"/>
    <xf numFmtId="3" fontId="26"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9" fillId="4" borderId="4" xfId="0" applyFont="1" applyFill="1" applyBorder="1" applyAlignment="1" applyProtection="1">
      <alignment horizontal="left" vertical="top"/>
      <protection locked="0"/>
    </xf>
    <xf numFmtId="0" fontId="26"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6" fillId="0" borderId="0" xfId="0" applyFont="1" applyFill="1"/>
    <xf numFmtId="0" fontId="27" fillId="0" borderId="0" xfId="0" applyFont="1" applyFill="1"/>
    <xf numFmtId="0" fontId="40" fillId="0" borderId="0" xfId="0" applyFont="1" applyFill="1" applyAlignment="1">
      <alignment horizontal="center"/>
    </xf>
    <xf numFmtId="0" fontId="5" fillId="0" borderId="0" xfId="0" applyFont="1" applyFill="1" applyBorder="1" applyAlignment="1">
      <alignment vertical="top"/>
    </xf>
    <xf numFmtId="164" fontId="5" fillId="0" borderId="0" xfId="2" applyFont="1" applyFill="1" applyBorder="1"/>
    <xf numFmtId="168" fontId="11" fillId="4" borderId="0" xfId="0" applyNumberFormat="1" applyFont="1" applyFill="1"/>
    <xf numFmtId="168" fontId="11" fillId="0" borderId="0" xfId="0" applyNumberFormat="1" applyFont="1"/>
    <xf numFmtId="168" fontId="21"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9" fillId="0" borderId="0" xfId="0" applyFont="1" applyFill="1"/>
    <xf numFmtId="171" fontId="0" fillId="0" borderId="0" xfId="0" applyNumberFormat="1"/>
    <xf numFmtId="171" fontId="0" fillId="4" borderId="0" xfId="0" applyNumberFormat="1" applyFill="1"/>
    <xf numFmtId="171"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42"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6" fillId="4" borderId="4" xfId="0" applyFont="1" applyFill="1" applyBorder="1" applyProtection="1">
      <protection locked="0"/>
    </xf>
    <xf numFmtId="0" fontId="26"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41" fillId="0" borderId="0" xfId="0" applyFont="1" applyFill="1"/>
    <xf numFmtId="3" fontId="28" fillId="4" borderId="0" xfId="0" applyNumberFormat="1" applyFont="1" applyFill="1" applyBorder="1" applyAlignment="1">
      <alignment vertical="top"/>
    </xf>
    <xf numFmtId="0" fontId="38" fillId="0" borderId="0" xfId="0" applyFont="1" applyFill="1"/>
    <xf numFmtId="0" fontId="26" fillId="0" borderId="0" xfId="0" applyFont="1" applyFill="1" applyBorder="1"/>
    <xf numFmtId="4" fontId="11" fillId="0" borderId="0" xfId="0" applyNumberFormat="1" applyFont="1"/>
    <xf numFmtId="173" fontId="26" fillId="4" borderId="0" xfId="0" applyNumberFormat="1" applyFont="1" applyFill="1"/>
    <xf numFmtId="174" fontId="26" fillId="4" borderId="0" xfId="0" applyNumberFormat="1" applyFont="1" applyFill="1"/>
    <xf numFmtId="174" fontId="26" fillId="0" borderId="0" xfId="0" applyNumberFormat="1" applyFont="1" applyFill="1"/>
    <xf numFmtId="4" fontId="26" fillId="0" borderId="0" xfId="0" applyNumberFormat="1" applyFont="1" applyFill="1"/>
    <xf numFmtId="172" fontId="27" fillId="0" borderId="0" xfId="0" applyNumberFormat="1" applyFont="1" applyFill="1"/>
    <xf numFmtId="174" fontId="27" fillId="0" borderId="0" xfId="0" applyNumberFormat="1" applyFont="1" applyFill="1"/>
    <xf numFmtId="0" fontId="46" fillId="10" borderId="0" xfId="0" applyFont="1" applyFill="1" applyAlignment="1"/>
    <xf numFmtId="0" fontId="0" fillId="10" borderId="0" xfId="0" applyFill="1"/>
    <xf numFmtId="0" fontId="27" fillId="4" borderId="0" xfId="0" applyFont="1" applyFill="1"/>
    <xf numFmtId="0" fontId="27" fillId="4" borderId="0" xfId="0" applyFont="1" applyFill="1" applyAlignment="1">
      <alignment horizontal="center"/>
    </xf>
    <xf numFmtId="0" fontId="27" fillId="4" borderId="0" xfId="0" applyFont="1" applyFill="1" applyAlignment="1">
      <alignment horizontal="right"/>
    </xf>
    <xf numFmtId="0" fontId="47" fillId="4" borderId="0" xfId="0" applyFont="1" applyFill="1" applyAlignment="1">
      <alignment horizontal="center"/>
    </xf>
    <xf numFmtId="0" fontId="0" fillId="8" borderId="0" xfId="0" applyFill="1"/>
    <xf numFmtId="0" fontId="48" fillId="11" borderId="9" xfId="0" applyFont="1" applyFill="1" applyBorder="1" applyAlignment="1">
      <alignment horizontal="center" vertical="center"/>
    </xf>
    <xf numFmtId="166" fontId="48" fillId="11" borderId="6" xfId="2" applyNumberFormat="1" applyFont="1" applyFill="1" applyBorder="1" applyAlignment="1">
      <alignment horizontal="center" vertical="center"/>
    </xf>
    <xf numFmtId="0" fontId="48" fillId="11" borderId="6" xfId="3" applyFont="1" applyFill="1" applyBorder="1" applyAlignment="1">
      <alignment horizontal="center" vertical="center"/>
    </xf>
    <xf numFmtId="0" fontId="48" fillId="11" borderId="10" xfId="3" applyFont="1" applyFill="1" applyBorder="1" applyAlignment="1">
      <alignment horizontal="center" vertical="center"/>
    </xf>
    <xf numFmtId="0" fontId="25" fillId="11" borderId="7" xfId="0" applyFont="1" applyFill="1" applyBorder="1" applyAlignment="1">
      <alignment horizontal="centerContinuous"/>
    </xf>
    <xf numFmtId="166" fontId="25" fillId="11" borderId="0" xfId="2" applyNumberFormat="1" applyFont="1" applyFill="1" applyBorder="1" applyAlignment="1">
      <alignment horizontal="center"/>
    </xf>
    <xf numFmtId="0" fontId="25" fillId="11" borderId="8" xfId="0" applyFont="1" applyFill="1" applyBorder="1"/>
    <xf numFmtId="0" fontId="25" fillId="11" borderId="2" xfId="0" applyFont="1" applyFill="1" applyBorder="1"/>
    <xf numFmtId="0" fontId="35" fillId="11" borderId="9" xfId="0" applyFont="1" applyFill="1" applyBorder="1" applyAlignment="1">
      <alignment horizontal="center" vertical="center"/>
    </xf>
    <xf numFmtId="166" fontId="25" fillId="11" borderId="6" xfId="2" applyNumberFormat="1" applyFont="1" applyFill="1" applyBorder="1" applyAlignment="1">
      <alignment horizontal="center" vertical="center"/>
    </xf>
    <xf numFmtId="0" fontId="25" fillId="11" borderId="6" xfId="3" applyFont="1" applyFill="1" applyBorder="1" applyAlignment="1">
      <alignment horizontal="center" vertical="center"/>
    </xf>
    <xf numFmtId="0" fontId="25" fillId="11" borderId="10" xfId="3" applyFont="1" applyFill="1" applyBorder="1" applyAlignment="1">
      <alignment horizontal="center" vertical="center"/>
    </xf>
    <xf numFmtId="3" fontId="50" fillId="4" borderId="0" xfId="0" applyNumberFormat="1" applyFont="1" applyFill="1" applyBorder="1" applyAlignment="1">
      <alignment vertical="top"/>
    </xf>
    <xf numFmtId="0" fontId="51" fillId="4" borderId="0" xfId="0" applyFont="1" applyFill="1" applyBorder="1" applyAlignment="1">
      <alignment vertical="top"/>
    </xf>
    <xf numFmtId="3" fontId="49" fillId="4" borderId="0" xfId="0" applyNumberFormat="1" applyFont="1" applyFill="1" applyBorder="1" applyAlignment="1">
      <alignment vertical="top"/>
    </xf>
    <xf numFmtId="3" fontId="50" fillId="4" borderId="0" xfId="2" applyNumberFormat="1" applyFont="1" applyFill="1" applyBorder="1" applyAlignment="1" applyProtection="1">
      <alignment vertical="top"/>
      <protection locked="0"/>
    </xf>
    <xf numFmtId="0" fontId="49" fillId="4" borderId="0" xfId="0" applyFont="1" applyFill="1" applyBorder="1" applyAlignment="1">
      <alignment vertical="top" wrapText="1"/>
    </xf>
    <xf numFmtId="0" fontId="50" fillId="4" borderId="0" xfId="0" applyFont="1" applyFill="1" applyBorder="1" applyAlignment="1">
      <alignment vertical="top"/>
    </xf>
    <xf numFmtId="3" fontId="52" fillId="4" borderId="0" xfId="0" applyNumberFormat="1" applyFont="1" applyFill="1" applyBorder="1" applyAlignment="1">
      <alignment vertical="top"/>
    </xf>
    <xf numFmtId="3" fontId="50" fillId="4" borderId="0" xfId="0" applyNumberFormat="1" applyFont="1" applyFill="1" applyBorder="1" applyAlignment="1" applyProtection="1">
      <alignment vertical="top"/>
      <protection locked="0"/>
    </xf>
    <xf numFmtId="3" fontId="50" fillId="0" borderId="0" xfId="2" applyNumberFormat="1" applyFont="1" applyFill="1" applyBorder="1" applyAlignment="1" applyProtection="1">
      <alignment vertical="top"/>
      <protection locked="0"/>
    </xf>
    <xf numFmtId="0" fontId="53" fillId="4" borderId="0" xfId="0" applyFont="1" applyFill="1" applyBorder="1" applyAlignment="1">
      <alignment vertical="top"/>
    </xf>
    <xf numFmtId="3" fontId="53" fillId="4" borderId="0" xfId="0" applyNumberFormat="1" applyFont="1" applyFill="1" applyBorder="1" applyAlignment="1">
      <alignment vertical="top"/>
    </xf>
    <xf numFmtId="0" fontId="54" fillId="4" borderId="0" xfId="0" applyFont="1" applyFill="1" applyBorder="1" applyAlignment="1">
      <alignment vertical="top"/>
    </xf>
    <xf numFmtId="3" fontId="49" fillId="4" borderId="0" xfId="2" applyNumberFormat="1" applyFont="1" applyFill="1" applyBorder="1" applyAlignment="1">
      <alignment vertical="top"/>
    </xf>
    <xf numFmtId="3" fontId="51" fillId="4" borderId="0" xfId="0" applyNumberFormat="1" applyFont="1" applyFill="1" applyBorder="1" applyAlignment="1">
      <alignment vertical="top"/>
    </xf>
    <xf numFmtId="3" fontId="53" fillId="4" borderId="0" xfId="2" applyNumberFormat="1" applyFont="1" applyFill="1" applyBorder="1" applyAlignment="1">
      <alignment vertical="top"/>
    </xf>
    <xf numFmtId="0" fontId="53" fillId="4" borderId="0" xfId="0" applyFont="1" applyFill="1" applyBorder="1" applyAlignment="1">
      <alignment vertical="top" wrapText="1"/>
    </xf>
    <xf numFmtId="167" fontId="55" fillId="4" borderId="0" xfId="2" applyNumberFormat="1" applyFont="1" applyFill="1" applyBorder="1" applyAlignment="1">
      <alignment vertical="top"/>
    </xf>
    <xf numFmtId="0" fontId="55" fillId="4" borderId="0" xfId="0" applyFont="1" applyFill="1" applyBorder="1" applyAlignment="1">
      <alignment vertical="top"/>
    </xf>
    <xf numFmtId="0" fontId="24" fillId="4" borderId="0" xfId="0" applyFont="1" applyFill="1" applyBorder="1" applyAlignment="1">
      <alignment horizontal="right" vertical="top"/>
    </xf>
    <xf numFmtId="0" fontId="29" fillId="4" borderId="0" xfId="0" applyFont="1" applyFill="1" applyBorder="1" applyAlignment="1">
      <alignment vertical="top"/>
    </xf>
    <xf numFmtId="0" fontId="29" fillId="4" borderId="0" xfId="0" applyFont="1" applyFill="1" applyBorder="1" applyAlignment="1">
      <alignment vertical="top" wrapText="1"/>
    </xf>
    <xf numFmtId="3" fontId="55" fillId="4" borderId="0" xfId="0" applyNumberFormat="1" applyFont="1" applyFill="1" applyBorder="1" applyAlignment="1">
      <alignment vertical="top"/>
    </xf>
    <xf numFmtId="3" fontId="29" fillId="4" borderId="0" xfId="0" applyNumberFormat="1" applyFont="1" applyFill="1" applyBorder="1" applyAlignment="1">
      <alignment vertical="top"/>
    </xf>
    <xf numFmtId="0" fontId="56" fillId="4" borderId="0" xfId="0" applyFont="1" applyFill="1" applyBorder="1" applyAlignment="1">
      <alignment vertical="top" wrapText="1"/>
    </xf>
    <xf numFmtId="0" fontId="56" fillId="4" borderId="0" xfId="0" applyFont="1" applyFill="1" applyBorder="1" applyAlignment="1">
      <alignment vertical="top"/>
    </xf>
    <xf numFmtId="3" fontId="55" fillId="4" borderId="0" xfId="0" applyNumberFormat="1" applyFont="1" applyFill="1" applyBorder="1" applyAlignment="1" applyProtection="1">
      <alignment vertical="top"/>
      <protection locked="0"/>
    </xf>
    <xf numFmtId="3" fontId="57" fillId="4" borderId="0" xfId="0" applyNumberFormat="1" applyFont="1" applyFill="1" applyBorder="1" applyAlignment="1">
      <alignment horizontal="right" vertical="top"/>
    </xf>
    <xf numFmtId="0" fontId="55" fillId="4" borderId="0" xfId="0" applyFont="1" applyFill="1" applyBorder="1" applyAlignment="1">
      <alignment vertical="top" wrapText="1"/>
    </xf>
    <xf numFmtId="0" fontId="55" fillId="4" borderId="0" xfId="0" applyFont="1" applyFill="1" applyBorder="1" applyAlignment="1">
      <alignment horizontal="left" vertical="top" wrapText="1"/>
    </xf>
    <xf numFmtId="3" fontId="55" fillId="4" borderId="0" xfId="2" applyNumberFormat="1" applyFont="1" applyFill="1" applyBorder="1" applyAlignment="1">
      <alignment vertical="top"/>
    </xf>
    <xf numFmtId="3" fontId="29" fillId="4" borderId="0" xfId="0" applyNumberFormat="1" applyFont="1" applyFill="1" applyBorder="1" applyAlignment="1" applyProtection="1">
      <alignment vertical="top"/>
    </xf>
    <xf numFmtId="0" fontId="58" fillId="4" borderId="0" xfId="0" applyFont="1" applyFill="1" applyBorder="1" applyAlignment="1">
      <alignment horizontal="right" vertical="top"/>
    </xf>
    <xf numFmtId="3" fontId="29" fillId="4" borderId="0" xfId="2" applyNumberFormat="1" applyFont="1" applyFill="1" applyBorder="1" applyAlignment="1">
      <alignment vertical="top"/>
    </xf>
    <xf numFmtId="0" fontId="29" fillId="4" borderId="0" xfId="0" applyFont="1" applyFill="1" applyBorder="1" applyAlignment="1">
      <alignment horizontal="left" vertical="top" wrapText="1"/>
    </xf>
    <xf numFmtId="0" fontId="24" fillId="4" borderId="0" xfId="0" applyFont="1" applyFill="1" applyBorder="1" applyAlignment="1">
      <alignment vertical="top" wrapText="1"/>
    </xf>
    <xf numFmtId="0" fontId="29" fillId="4" borderId="0" xfId="0" applyFont="1" applyFill="1" applyBorder="1" applyAlignment="1">
      <alignment horizontal="left" vertical="top"/>
    </xf>
    <xf numFmtId="3" fontId="29" fillId="0" borderId="0" xfId="0" applyNumberFormat="1" applyFont="1" applyFill="1" applyBorder="1" applyAlignment="1" applyProtection="1">
      <alignment vertical="top"/>
    </xf>
    <xf numFmtId="3" fontId="55" fillId="0" borderId="0" xfId="2" applyNumberFormat="1" applyFont="1" applyFill="1" applyBorder="1" applyAlignment="1">
      <alignment vertical="top"/>
    </xf>
    <xf numFmtId="3" fontId="59" fillId="4" borderId="0" xfId="2" applyNumberFormat="1" applyFont="1" applyFill="1" applyBorder="1" applyAlignment="1">
      <alignment vertical="top"/>
    </xf>
    <xf numFmtId="3" fontId="55" fillId="0" borderId="0" xfId="0" applyNumberFormat="1" applyFont="1" applyFill="1" applyBorder="1" applyAlignment="1" applyProtection="1">
      <alignment vertical="top"/>
      <protection locked="0"/>
    </xf>
    <xf numFmtId="0" fontId="55" fillId="4" borderId="0" xfId="0" applyFont="1" applyFill="1" applyBorder="1" applyAlignment="1">
      <alignment horizontal="left" vertical="top"/>
    </xf>
    <xf numFmtId="164" fontId="61" fillId="4" borderId="0" xfId="2" applyFont="1" applyFill="1" applyBorder="1"/>
    <xf numFmtId="164" fontId="61" fillId="4" borderId="0" xfId="2" applyFont="1" applyFill="1" applyBorder="1" applyAlignment="1">
      <alignment vertical="top"/>
    </xf>
    <xf numFmtId="0" fontId="49" fillId="4" borderId="0" xfId="3" applyFont="1" applyFill="1" applyBorder="1" applyAlignment="1"/>
    <xf numFmtId="0" fontId="63" fillId="4" borderId="0" xfId="0" applyFont="1" applyFill="1" applyBorder="1" applyAlignment="1"/>
    <xf numFmtId="0" fontId="63" fillId="4" borderId="0" xfId="0" applyFont="1" applyFill="1" applyBorder="1" applyAlignment="1">
      <alignment horizontal="center"/>
    </xf>
    <xf numFmtId="0" fontId="51" fillId="4" borderId="0" xfId="0" applyFont="1" applyFill="1" applyBorder="1"/>
    <xf numFmtId="0" fontId="58" fillId="4" borderId="0" xfId="0" applyFont="1" applyFill="1" applyBorder="1" applyAlignment="1"/>
    <xf numFmtId="0" fontId="68" fillId="11" borderId="11" xfId="3" applyFont="1" applyFill="1" applyBorder="1" applyAlignment="1">
      <alignment horizontal="center" vertical="center" wrapText="1"/>
    </xf>
    <xf numFmtId="0" fontId="68" fillId="11" borderId="7" xfId="0" applyFont="1" applyFill="1" applyBorder="1" applyAlignment="1">
      <alignment horizontal="center" vertical="center" wrapText="1"/>
    </xf>
    <xf numFmtId="0" fontId="68" fillId="11" borderId="7" xfId="3" applyFont="1" applyFill="1" applyBorder="1" applyAlignment="1">
      <alignment horizontal="center" vertical="center" wrapText="1"/>
    </xf>
    <xf numFmtId="0" fontId="68" fillId="11" borderId="8" xfId="3" applyFont="1" applyFill="1" applyBorder="1" applyAlignment="1">
      <alignment horizontal="center" vertical="center" wrapText="1"/>
    </xf>
    <xf numFmtId="0" fontId="68" fillId="11" borderId="3" xfId="3" applyFont="1" applyFill="1" applyBorder="1" applyAlignment="1">
      <alignment horizontal="center" vertical="center" wrapText="1"/>
    </xf>
    <xf numFmtId="0" fontId="68" fillId="11" borderId="4" xfId="0" applyFont="1" applyFill="1" applyBorder="1" applyAlignment="1">
      <alignment horizontal="center" vertical="center" wrapText="1"/>
    </xf>
    <xf numFmtId="0" fontId="68" fillId="11" borderId="4" xfId="3" applyFont="1" applyFill="1" applyBorder="1" applyAlignment="1">
      <alignment horizontal="center" vertical="center" wrapText="1"/>
    </xf>
    <xf numFmtId="0" fontId="68" fillId="11" borderId="5" xfId="3" applyFont="1" applyFill="1" applyBorder="1" applyAlignment="1">
      <alignment horizontal="center" vertical="center" wrapText="1"/>
    </xf>
    <xf numFmtId="0" fontId="58" fillId="4" borderId="1" xfId="0" applyFont="1" applyFill="1" applyBorder="1" applyAlignment="1">
      <alignment vertical="top"/>
    </xf>
    <xf numFmtId="3" fontId="58" fillId="4" borderId="0" xfId="0" applyNumberFormat="1" applyFont="1" applyFill="1" applyBorder="1" applyAlignment="1">
      <alignment vertical="top"/>
    </xf>
    <xf numFmtId="0" fontId="58" fillId="4" borderId="2" xfId="0" applyFont="1" applyFill="1" applyBorder="1" applyAlignment="1">
      <alignment vertical="top"/>
    </xf>
    <xf numFmtId="0" fontId="58" fillId="4" borderId="0" xfId="0" applyFont="1" applyFill="1" applyBorder="1" applyAlignment="1">
      <alignment vertical="top"/>
    </xf>
    <xf numFmtId="0" fontId="69" fillId="4" borderId="1" xfId="0" applyFont="1" applyFill="1" applyBorder="1" applyAlignment="1">
      <alignment vertical="top"/>
    </xf>
    <xf numFmtId="3" fontId="58" fillId="4" borderId="0" xfId="2" applyNumberFormat="1" applyFont="1" applyFill="1" applyBorder="1" applyAlignment="1">
      <alignment vertical="top"/>
    </xf>
    <xf numFmtId="0" fontId="69" fillId="4" borderId="2" xfId="0" applyFont="1" applyFill="1" applyBorder="1" applyAlignment="1">
      <alignment vertical="top"/>
    </xf>
    <xf numFmtId="0" fontId="24" fillId="4" borderId="1" xfId="0" applyFont="1" applyFill="1" applyBorder="1" applyAlignment="1">
      <alignment vertical="top"/>
    </xf>
    <xf numFmtId="0" fontId="24" fillId="4" borderId="0" xfId="0" applyFont="1" applyFill="1" applyBorder="1" applyAlignment="1">
      <alignment vertical="top"/>
    </xf>
    <xf numFmtId="3" fontId="24" fillId="4" borderId="0" xfId="0" applyNumberFormat="1" applyFont="1" applyFill="1" applyBorder="1" applyAlignment="1">
      <alignment vertical="top"/>
    </xf>
    <xf numFmtId="0" fontId="24" fillId="4" borderId="2" xfId="0" applyFont="1" applyFill="1" applyBorder="1" applyAlignment="1">
      <alignment vertical="top"/>
    </xf>
    <xf numFmtId="0" fontId="24" fillId="0" borderId="1" xfId="0" applyFont="1" applyFill="1" applyBorder="1" applyAlignment="1">
      <alignment vertical="top"/>
    </xf>
    <xf numFmtId="3" fontId="55" fillId="0" borderId="0" xfId="2" applyNumberFormat="1" applyFont="1" applyFill="1" applyBorder="1" applyAlignment="1" applyProtection="1">
      <alignment vertical="top"/>
      <protection locked="0"/>
    </xf>
    <xf numFmtId="0" fontId="24" fillId="0" borderId="2" xfId="0" applyFont="1" applyFill="1" applyBorder="1" applyAlignment="1">
      <alignment vertical="top"/>
    </xf>
    <xf numFmtId="3" fontId="55" fillId="4" borderId="0" xfId="2" applyNumberFormat="1" applyFont="1" applyFill="1" applyBorder="1" applyAlignment="1" applyProtection="1">
      <alignment vertical="top"/>
      <protection locked="0"/>
    </xf>
    <xf numFmtId="0" fontId="24" fillId="4" borderId="0" xfId="0" applyFont="1" applyFill="1" applyBorder="1" applyAlignment="1">
      <alignment horizontal="left" vertical="top"/>
    </xf>
    <xf numFmtId="3" fontId="24" fillId="4" borderId="0" xfId="2" applyNumberFormat="1" applyFont="1" applyFill="1" applyBorder="1" applyAlignment="1">
      <alignment vertical="top"/>
    </xf>
    <xf numFmtId="3" fontId="24" fillId="0" borderId="0" xfId="2" applyNumberFormat="1" applyFont="1" applyFill="1" applyBorder="1" applyAlignment="1">
      <alignment vertical="top"/>
    </xf>
    <xf numFmtId="3" fontId="58" fillId="0" borderId="0" xfId="2" applyNumberFormat="1" applyFont="1" applyFill="1" applyBorder="1" applyAlignment="1">
      <alignment vertical="top"/>
    </xf>
    <xf numFmtId="3" fontId="24" fillId="0" borderId="0" xfId="0" applyNumberFormat="1" applyFont="1" applyFill="1" applyBorder="1" applyAlignment="1">
      <alignment vertical="top"/>
    </xf>
    <xf numFmtId="0" fontId="25" fillId="11" borderId="9" xfId="3" applyFont="1" applyFill="1" applyBorder="1" applyAlignment="1" applyProtection="1">
      <alignment horizontal="center" vertical="center" wrapText="1"/>
    </xf>
    <xf numFmtId="0" fontId="25" fillId="11" borderId="6" xfId="3" applyFont="1" applyFill="1" applyBorder="1" applyAlignment="1" applyProtection="1">
      <alignment horizontal="center" vertical="center" wrapText="1"/>
    </xf>
    <xf numFmtId="0" fontId="25" fillId="11" borderId="6" xfId="0" applyFont="1" applyFill="1" applyBorder="1" applyAlignment="1" applyProtection="1">
      <alignment horizontal="center" vertical="center" wrapText="1"/>
    </xf>
    <xf numFmtId="0" fontId="25" fillId="11" borderId="10" xfId="3" applyFont="1" applyFill="1" applyBorder="1" applyAlignment="1" applyProtection="1">
      <alignment horizontal="center" vertical="center" wrapText="1"/>
    </xf>
    <xf numFmtId="0" fontId="29" fillId="4" borderId="0" xfId="3" applyFont="1" applyFill="1" applyBorder="1" applyAlignment="1" applyProtection="1"/>
    <xf numFmtId="0" fontId="29" fillId="4" borderId="0" xfId="0" applyFont="1" applyFill="1" applyBorder="1" applyAlignment="1" applyProtection="1"/>
    <xf numFmtId="0" fontId="29" fillId="4" borderId="0" xfId="1" applyNumberFormat="1" applyFont="1" applyFill="1" applyBorder="1" applyAlignment="1" applyProtection="1">
      <alignment vertical="top"/>
    </xf>
    <xf numFmtId="0" fontId="29" fillId="4" borderId="0" xfId="0" applyFont="1" applyFill="1" applyBorder="1" applyAlignment="1" applyProtection="1">
      <alignment vertical="top"/>
    </xf>
    <xf numFmtId="3" fontId="29" fillId="4" borderId="0" xfId="0" applyNumberFormat="1" applyFont="1" applyFill="1" applyBorder="1" applyAlignment="1" applyProtection="1">
      <alignment horizontal="center" vertical="top"/>
      <protection locked="0"/>
    </xf>
    <xf numFmtId="3" fontId="29" fillId="4" borderId="0" xfId="0" applyNumberFormat="1" applyFont="1" applyFill="1" applyBorder="1" applyAlignment="1" applyProtection="1">
      <alignment horizontal="right" vertical="top"/>
    </xf>
    <xf numFmtId="0" fontId="70" fillId="4" borderId="0" xfId="0" applyFont="1" applyFill="1" applyBorder="1" applyAlignment="1" applyProtection="1">
      <alignment vertical="top"/>
    </xf>
    <xf numFmtId="3" fontId="55" fillId="4" borderId="0" xfId="0" applyNumberFormat="1" applyFont="1" applyFill="1" applyBorder="1" applyAlignment="1" applyProtection="1">
      <alignment horizontal="center" vertical="top"/>
      <protection locked="0"/>
    </xf>
    <xf numFmtId="3" fontId="55" fillId="4" borderId="0" xfId="0" applyNumberFormat="1" applyFont="1" applyFill="1" applyBorder="1" applyAlignment="1" applyProtection="1">
      <alignment horizontal="right" vertical="top"/>
      <protection locked="0"/>
    </xf>
    <xf numFmtId="0" fontId="55" fillId="4" borderId="0" xfId="0" applyFont="1" applyFill="1" applyBorder="1" applyAlignment="1" applyProtection="1">
      <alignment vertical="top"/>
    </xf>
    <xf numFmtId="0" fontId="29" fillId="4" borderId="0" xfId="0" applyFont="1" applyFill="1" applyBorder="1" applyAlignment="1" applyProtection="1">
      <alignment horizontal="center" vertical="top"/>
      <protection locked="0"/>
    </xf>
    <xf numFmtId="0" fontId="29" fillId="4" borderId="0" xfId="0" applyFont="1" applyFill="1" applyBorder="1" applyAlignment="1" applyProtection="1">
      <alignment horizontal="right" vertical="top"/>
      <protection locked="0"/>
    </xf>
    <xf numFmtId="0" fontId="24" fillId="4" borderId="0" xfId="0" applyFont="1" applyFill="1" applyBorder="1" applyAlignment="1" applyProtection="1">
      <alignment vertical="top"/>
    </xf>
    <xf numFmtId="0" fontId="55" fillId="4" borderId="0" xfId="0" applyNumberFormat="1" applyFont="1" applyFill="1" applyBorder="1" applyAlignment="1" applyProtection="1">
      <alignment horizontal="right" vertical="top"/>
      <protection locked="0"/>
    </xf>
    <xf numFmtId="0" fontId="29" fillId="4" borderId="0" xfId="0" applyFont="1" applyFill="1" applyBorder="1" applyAlignment="1" applyProtection="1">
      <alignment horizontal="center" vertical="top"/>
    </xf>
    <xf numFmtId="0" fontId="29" fillId="4" borderId="0" xfId="0" applyFont="1" applyFill="1" applyBorder="1" applyAlignment="1" applyProtection="1">
      <alignment horizontal="right" vertical="top"/>
    </xf>
    <xf numFmtId="0" fontId="56"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xf>
    <xf numFmtId="0" fontId="29" fillId="4" borderId="0" xfId="0" applyFont="1" applyFill="1" applyBorder="1" applyAlignment="1" applyProtection="1">
      <alignment horizontal="left" vertical="top"/>
    </xf>
    <xf numFmtId="0" fontId="24" fillId="4" borderId="0" xfId="0"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center" vertical="top"/>
    </xf>
    <xf numFmtId="3" fontId="29" fillId="4" borderId="0" xfId="0" applyNumberFormat="1" applyFont="1" applyFill="1" applyBorder="1" applyAlignment="1" applyProtection="1">
      <alignment horizontal="right" vertical="top"/>
      <protection locked="0"/>
    </xf>
    <xf numFmtId="0" fontId="56" fillId="4" borderId="4" xfId="0" applyFont="1" applyFill="1" applyBorder="1" applyAlignment="1" applyProtection="1">
      <alignment vertical="top"/>
    </xf>
    <xf numFmtId="3" fontId="56" fillId="4" borderId="4" xfId="0" applyNumberFormat="1" applyFont="1" applyFill="1" applyBorder="1" applyAlignment="1" applyProtection="1">
      <alignment horizontal="center" vertical="top"/>
    </xf>
    <xf numFmtId="3" fontId="56" fillId="0" borderId="4" xfId="0" applyNumberFormat="1" applyFont="1" applyFill="1" applyBorder="1" applyAlignment="1" applyProtection="1">
      <alignment horizontal="right" vertical="top"/>
    </xf>
    <xf numFmtId="164" fontId="55" fillId="4" borderId="0" xfId="2" applyFont="1" applyFill="1" applyBorder="1" applyProtection="1"/>
    <xf numFmtId="164" fontId="55" fillId="4" borderId="0" xfId="2" applyFont="1" applyFill="1" applyBorder="1" applyAlignment="1" applyProtection="1">
      <alignment vertical="top"/>
    </xf>
    <xf numFmtId="166" fontId="25" fillId="11" borderId="9" xfId="2" applyNumberFormat="1" applyFont="1" applyFill="1" applyBorder="1" applyAlignment="1">
      <alignment horizontal="center" vertical="center" wrapText="1"/>
    </xf>
    <xf numFmtId="166" fontId="25" fillId="11" borderId="10" xfId="2" applyNumberFormat="1" applyFont="1" applyFill="1" applyBorder="1" applyAlignment="1">
      <alignment horizontal="center" vertical="center" wrapText="1"/>
    </xf>
    <xf numFmtId="0" fontId="29" fillId="4" borderId="0" xfId="0" applyFont="1" applyFill="1" applyBorder="1" applyAlignment="1"/>
    <xf numFmtId="0" fontId="55" fillId="4" borderId="4" xfId="0" applyNumberFormat="1" applyFont="1" applyFill="1" applyBorder="1" applyAlignment="1" applyProtection="1">
      <protection locked="0"/>
    </xf>
    <xf numFmtId="0" fontId="29" fillId="4" borderId="0" xfId="1" applyNumberFormat="1" applyFont="1" applyFill="1" applyBorder="1" applyAlignment="1">
      <alignment horizontal="centerContinuous" vertical="center"/>
    </xf>
    <xf numFmtId="0" fontId="71" fillId="4" borderId="0" xfId="0" applyFont="1" applyFill="1" applyBorder="1" applyAlignment="1">
      <alignment horizontal="left" vertical="top"/>
    </xf>
    <xf numFmtId="3" fontId="58" fillId="4" borderId="0" xfId="0" applyNumberFormat="1" applyFont="1" applyFill="1" applyBorder="1" applyAlignment="1" applyProtection="1">
      <alignment horizontal="right" vertical="top"/>
      <protection locked="0"/>
    </xf>
    <xf numFmtId="3" fontId="58" fillId="4" borderId="0" xfId="0" applyNumberFormat="1" applyFont="1" applyFill="1" applyBorder="1" applyAlignment="1" applyProtection="1">
      <alignment horizontal="right" vertical="top"/>
    </xf>
    <xf numFmtId="0" fontId="58" fillId="4" borderId="0" xfId="0" applyFont="1" applyFill="1" applyBorder="1" applyAlignment="1">
      <alignment horizontal="left" vertical="top" wrapText="1"/>
    </xf>
    <xf numFmtId="3" fontId="24" fillId="4" borderId="0" xfId="0" applyNumberFormat="1" applyFont="1" applyFill="1" applyBorder="1" applyAlignment="1">
      <alignment horizontal="right" vertical="top"/>
    </xf>
    <xf numFmtId="3" fontId="58" fillId="4" borderId="0" xfId="0" applyNumberFormat="1" applyFont="1" applyFill="1" applyBorder="1" applyAlignment="1">
      <alignment horizontal="right" vertical="top"/>
    </xf>
    <xf numFmtId="3" fontId="24" fillId="4" borderId="0" xfId="0" applyNumberFormat="1" applyFont="1" applyFill="1" applyBorder="1" applyAlignment="1" applyProtection="1">
      <alignment horizontal="right" vertical="top"/>
      <protection locked="0"/>
    </xf>
    <xf numFmtId="3" fontId="58" fillId="4" borderId="14" xfId="0" applyNumberFormat="1" applyFont="1" applyFill="1" applyBorder="1" applyAlignment="1">
      <alignment horizontal="right" vertical="top"/>
    </xf>
    <xf numFmtId="164" fontId="29" fillId="4" borderId="0" xfId="2" applyFont="1" applyFill="1" applyBorder="1"/>
    <xf numFmtId="164" fontId="29" fillId="4" borderId="0" xfId="2" applyFont="1" applyFill="1" applyBorder="1" applyAlignment="1">
      <alignment vertical="top"/>
    </xf>
    <xf numFmtId="0" fontId="65" fillId="4" borderId="0" xfId="1" applyNumberFormat="1" applyFont="1" applyFill="1" applyBorder="1" applyAlignment="1">
      <alignment horizontal="centerContinuous" vertical="center"/>
    </xf>
    <xf numFmtId="166" fontId="64" fillId="11" borderId="6" xfId="2" applyNumberFormat="1" applyFont="1" applyFill="1" applyBorder="1" applyAlignment="1">
      <alignment horizontal="center" vertical="center" wrapText="1"/>
    </xf>
    <xf numFmtId="3" fontId="24" fillId="0" borderId="0" xfId="0" applyNumberFormat="1" applyFont="1" applyFill="1" applyBorder="1" applyAlignment="1">
      <alignment horizontal="right" vertical="top"/>
    </xf>
    <xf numFmtId="3" fontId="58" fillId="0" borderId="4" xfId="0" applyNumberFormat="1" applyFont="1" applyFill="1" applyBorder="1" applyAlignment="1">
      <alignment horizontal="right" vertical="top"/>
    </xf>
    <xf numFmtId="3" fontId="68" fillId="11" borderId="14" xfId="0" applyNumberFormat="1" applyFont="1" applyFill="1" applyBorder="1" applyAlignment="1">
      <alignment horizontal="right" vertical="top"/>
    </xf>
    <xf numFmtId="3" fontId="68" fillId="11" borderId="4" xfId="0" applyNumberFormat="1" applyFont="1" applyFill="1" applyBorder="1" applyAlignment="1">
      <alignment horizontal="right" vertical="top"/>
    </xf>
    <xf numFmtId="0" fontId="28" fillId="11" borderId="9" xfId="0" applyFont="1" applyFill="1" applyBorder="1" applyAlignment="1">
      <alignment vertical="center"/>
    </xf>
    <xf numFmtId="0" fontId="28" fillId="11" borderId="6" xfId="0" applyFont="1" applyFill="1" applyBorder="1" applyAlignment="1">
      <alignment vertical="center"/>
    </xf>
    <xf numFmtId="0" fontId="28" fillId="11" borderId="10" xfId="0" applyFont="1" applyFill="1" applyBorder="1"/>
    <xf numFmtId="0" fontId="29" fillId="4" borderId="0" xfId="3" applyFont="1" applyFill="1" applyBorder="1" applyAlignment="1">
      <alignment horizontal="center"/>
    </xf>
    <xf numFmtId="0" fontId="29" fillId="4" borderId="0" xfId="3" applyFont="1" applyFill="1" applyBorder="1" applyAlignment="1"/>
    <xf numFmtId="0" fontId="55" fillId="4" borderId="0" xfId="3" applyFont="1" applyFill="1" applyBorder="1" applyAlignment="1">
      <alignment vertical="top"/>
    </xf>
    <xf numFmtId="168" fontId="55" fillId="4" borderId="0" xfId="3" applyNumberFormat="1" applyFont="1" applyFill="1" applyBorder="1" applyAlignment="1">
      <alignment vertical="top"/>
    </xf>
    <xf numFmtId="0" fontId="29" fillId="4" borderId="0" xfId="3" applyFont="1" applyFill="1" applyBorder="1" applyAlignment="1">
      <alignment vertical="top"/>
    </xf>
    <xf numFmtId="3" fontId="29" fillId="4" borderId="0" xfId="3" applyNumberFormat="1" applyFont="1" applyFill="1" applyBorder="1" applyAlignment="1">
      <alignment vertical="top"/>
    </xf>
    <xf numFmtId="3" fontId="24" fillId="4" borderId="0" xfId="0" applyNumberFormat="1" applyFont="1" applyFill="1" applyBorder="1"/>
    <xf numFmtId="3" fontId="55" fillId="4" borderId="0" xfId="3" applyNumberFormat="1" applyFont="1" applyFill="1" applyBorder="1" applyAlignment="1" applyProtection="1">
      <alignment vertical="top"/>
      <protection locked="0"/>
    </xf>
    <xf numFmtId="0" fontId="55" fillId="4" borderId="0" xfId="3" applyFont="1" applyFill="1" applyBorder="1" applyAlignment="1">
      <alignment horizontal="left" vertical="top"/>
    </xf>
    <xf numFmtId="3" fontId="55" fillId="4" borderId="0" xfId="3" applyNumberFormat="1" applyFont="1" applyFill="1" applyBorder="1" applyAlignment="1">
      <alignment vertical="top"/>
    </xf>
    <xf numFmtId="3" fontId="24" fillId="4" borderId="0" xfId="0" applyNumberFormat="1" applyFont="1" applyFill="1"/>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3" fontId="24" fillId="4" borderId="0" xfId="0" applyNumberFormat="1" applyFont="1" applyFill="1" applyBorder="1" applyAlignment="1">
      <alignment horizontal="left" vertical="top"/>
    </xf>
    <xf numFmtId="0" fontId="29" fillId="4" borderId="0" xfId="3" applyFont="1" applyFill="1" applyBorder="1" applyAlignment="1">
      <alignment horizontal="left" vertical="top"/>
    </xf>
    <xf numFmtId="3" fontId="29" fillId="4" borderId="0" xfId="3" applyNumberFormat="1" applyFont="1" applyFill="1" applyBorder="1" applyAlignment="1">
      <alignment horizontal="right" vertical="top" wrapText="1"/>
    </xf>
    <xf numFmtId="0" fontId="24" fillId="4" borderId="0" xfId="0" applyFont="1" applyFill="1" applyBorder="1" applyAlignment="1">
      <alignment horizontal="left" vertical="top" wrapText="1"/>
    </xf>
    <xf numFmtId="3" fontId="29" fillId="4" borderId="0" xfId="2" applyNumberFormat="1" applyFont="1" applyFill="1" applyBorder="1" applyAlignment="1">
      <alignment horizontal="right" vertical="top" wrapText="1"/>
    </xf>
    <xf numFmtId="3" fontId="24" fillId="4" borderId="0" xfId="0" applyNumberFormat="1" applyFont="1" applyFill="1" applyBorder="1" applyAlignment="1">
      <alignment horizontal="left" vertical="top" wrapText="1"/>
    </xf>
    <xf numFmtId="3" fontId="29" fillId="0" borderId="0" xfId="3" applyNumberFormat="1" applyFont="1" applyFill="1" applyBorder="1" applyAlignment="1">
      <alignment horizontal="right" vertical="top" wrapText="1"/>
    </xf>
    <xf numFmtId="1" fontId="29" fillId="4" borderId="0" xfId="3" applyNumberFormat="1" applyFont="1" applyFill="1" applyBorder="1" applyAlignment="1">
      <alignment horizontal="right" vertical="top" wrapText="1"/>
    </xf>
    <xf numFmtId="0" fontId="24" fillId="4" borderId="0" xfId="0" applyFont="1" applyFill="1" applyAlignment="1">
      <alignment horizontal="left" wrapText="1"/>
    </xf>
    <xf numFmtId="1" fontId="24" fillId="4" borderId="0" xfId="0" applyNumberFormat="1" applyFont="1" applyFill="1" applyAlignment="1">
      <alignment horizontal="left" wrapText="1"/>
    </xf>
    <xf numFmtId="0" fontId="24" fillId="4" borderId="4" xfId="0" applyFont="1" applyFill="1" applyBorder="1" applyAlignment="1">
      <alignment vertical="top"/>
    </xf>
    <xf numFmtId="0" fontId="29" fillId="4" borderId="4" xfId="3" applyFont="1" applyFill="1" applyBorder="1" applyAlignment="1">
      <alignment vertical="top"/>
    </xf>
    <xf numFmtId="3" fontId="55" fillId="4" borderId="4" xfId="3" applyNumberFormat="1" applyFont="1" applyFill="1" applyBorder="1" applyAlignment="1">
      <alignment vertical="top"/>
    </xf>
    <xf numFmtId="0" fontId="24" fillId="4" borderId="4" xfId="0" applyFont="1" applyFill="1" applyBorder="1"/>
    <xf numFmtId="2" fontId="24" fillId="4" borderId="4" xfId="0" applyNumberFormat="1" applyFont="1" applyFill="1" applyBorder="1"/>
    <xf numFmtId="0" fontId="67" fillId="4" borderId="0" xfId="0" applyFont="1" applyFill="1"/>
    <xf numFmtId="0" fontId="66" fillId="4" borderId="0" xfId="4" applyFont="1" applyFill="1"/>
    <xf numFmtId="0" fontId="66" fillId="4" borderId="0" xfId="4" applyFont="1" applyFill="1" applyAlignment="1">
      <alignment horizontal="center"/>
    </xf>
    <xf numFmtId="0" fontId="66" fillId="4" borderId="0" xfId="4" applyFont="1" applyFill="1" applyAlignment="1"/>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wrapText="1"/>
    </xf>
    <xf numFmtId="0" fontId="67" fillId="4" borderId="0" xfId="4" applyFont="1" applyFill="1"/>
    <xf numFmtId="0" fontId="72" fillId="4" borderId="11" xfId="4" applyFont="1" applyFill="1" applyBorder="1"/>
    <xf numFmtId="0" fontId="72" fillId="4" borderId="7" xfId="4" applyFont="1" applyFill="1" applyBorder="1"/>
    <xf numFmtId="0" fontId="72" fillId="4" borderId="8" xfId="4" applyFont="1" applyFill="1" applyBorder="1"/>
    <xf numFmtId="0" fontId="72" fillId="4" borderId="8" xfId="4" applyFont="1" applyFill="1" applyBorder="1" applyAlignment="1">
      <alignment horizontal="center"/>
    </xf>
    <xf numFmtId="0" fontId="72" fillId="4" borderId="17" xfId="4" applyFont="1" applyFill="1" applyBorder="1" applyAlignment="1">
      <alignment horizontal="center"/>
    </xf>
    <xf numFmtId="0" fontId="73" fillId="4" borderId="18" xfId="0" applyFont="1" applyFill="1" applyBorder="1" applyAlignment="1">
      <alignment vertical="center" wrapText="1"/>
    </xf>
    <xf numFmtId="3" fontId="73" fillId="4" borderId="18" xfId="0" applyNumberFormat="1" applyFont="1" applyFill="1" applyBorder="1" applyAlignment="1">
      <alignment vertical="center" wrapText="1"/>
    </xf>
    <xf numFmtId="0" fontId="72" fillId="4" borderId="1" xfId="4" applyFont="1" applyFill="1" applyBorder="1" applyAlignment="1">
      <alignment horizontal="center" vertical="center"/>
    </xf>
    <xf numFmtId="0" fontId="74" fillId="4" borderId="0" xfId="4" applyFont="1" applyFill="1"/>
    <xf numFmtId="0" fontId="72" fillId="4" borderId="3" xfId="4" applyFont="1" applyFill="1" applyBorder="1" applyAlignment="1">
      <alignment horizontal="center" vertical="center"/>
    </xf>
    <xf numFmtId="0" fontId="72" fillId="4" borderId="4" xfId="4" applyFont="1" applyFill="1" applyBorder="1" applyAlignment="1">
      <alignment horizontal="center" vertical="center"/>
    </xf>
    <xf numFmtId="0" fontId="72" fillId="4" borderId="5" xfId="4" applyFont="1" applyFill="1" applyBorder="1" applyAlignment="1">
      <alignment wrapText="1"/>
    </xf>
    <xf numFmtId="3" fontId="72" fillId="4" borderId="5" xfId="5" applyNumberFormat="1" applyFont="1" applyFill="1" applyBorder="1" applyAlignment="1">
      <alignment horizontal="center"/>
    </xf>
    <xf numFmtId="3" fontId="72" fillId="4" borderId="19" xfId="5" applyNumberFormat="1" applyFont="1" applyFill="1" applyBorder="1" applyAlignment="1">
      <alignment horizontal="center"/>
    </xf>
    <xf numFmtId="0" fontId="74" fillId="11" borderId="9" xfId="4" applyFont="1" applyFill="1" applyBorder="1" applyAlignment="1">
      <alignment horizontal="centerContinuous"/>
    </xf>
    <xf numFmtId="0" fontId="74" fillId="11" borderId="6" xfId="4" applyFont="1" applyFill="1" applyBorder="1" applyAlignment="1">
      <alignment horizontal="centerContinuous"/>
    </xf>
    <xf numFmtId="0" fontId="64" fillId="11" borderId="10" xfId="4" applyFont="1" applyFill="1" applyBorder="1" applyAlignment="1">
      <alignment horizontal="left" wrapText="1"/>
    </xf>
    <xf numFmtId="3" fontId="75"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74" fillId="4" borderId="1" xfId="4" applyFont="1" applyFill="1" applyBorder="1" applyAlignment="1">
      <alignment horizontal="left"/>
    </xf>
    <xf numFmtId="0" fontId="74" fillId="4" borderId="0" xfId="4" applyFont="1" applyFill="1" applyBorder="1" applyAlignment="1">
      <alignment horizontal="left"/>
    </xf>
    <xf numFmtId="0" fontId="67" fillId="4" borderId="2" xfId="0" applyFont="1" applyFill="1" applyBorder="1"/>
    <xf numFmtId="3" fontId="76" fillId="4" borderId="18" xfId="0" applyNumberFormat="1" applyFont="1" applyFill="1" applyBorder="1" applyAlignment="1">
      <alignment vertical="center" wrapText="1"/>
    </xf>
    <xf numFmtId="0" fontId="67" fillId="4" borderId="0" xfId="0" applyFont="1" applyFill="1" applyBorder="1"/>
    <xf numFmtId="0" fontId="73" fillId="4" borderId="2" xfId="0" applyFont="1" applyFill="1" applyBorder="1" applyAlignment="1">
      <alignment vertical="center" wrapText="1"/>
    </xf>
    <xf numFmtId="3" fontId="72" fillId="4" borderId="18" xfId="5" applyNumberFormat="1" applyFont="1" applyFill="1" applyBorder="1" applyAlignment="1">
      <alignment horizontal="center"/>
    </xf>
    <xf numFmtId="0" fontId="74" fillId="4" borderId="1" xfId="4" applyFont="1" applyFill="1" applyBorder="1" applyAlignment="1">
      <alignment horizontal="center" vertical="center"/>
    </xf>
    <xf numFmtId="0" fontId="66" fillId="4" borderId="0" xfId="0" applyFont="1" applyFill="1" applyBorder="1"/>
    <xf numFmtId="0" fontId="66" fillId="4" borderId="2" xfId="0" applyFont="1" applyFill="1" applyBorder="1"/>
    <xf numFmtId="3" fontId="74" fillId="4" borderId="18" xfId="5" applyNumberFormat="1" applyFont="1" applyFill="1" applyBorder="1" applyAlignment="1">
      <alignment horizontal="center"/>
    </xf>
    <xf numFmtId="0" fontId="72" fillId="4" borderId="0" xfId="4" applyFont="1" applyFill="1" applyBorder="1" applyAlignment="1">
      <alignment horizontal="center" vertical="center"/>
    </xf>
    <xf numFmtId="0" fontId="75" fillId="4" borderId="3" xfId="4" applyFont="1" applyFill="1" applyBorder="1" applyAlignment="1">
      <alignment horizontal="center" vertical="center"/>
    </xf>
    <xf numFmtId="0" fontId="75" fillId="4" borderId="4" xfId="4" applyFont="1" applyFill="1" applyBorder="1" applyAlignment="1">
      <alignment horizontal="center" vertical="center"/>
    </xf>
    <xf numFmtId="0" fontId="75" fillId="4" borderId="5" xfId="4" applyFont="1" applyFill="1" applyBorder="1" applyAlignment="1">
      <alignment wrapText="1"/>
    </xf>
    <xf numFmtId="3" fontId="75" fillId="4" borderId="19" xfId="5" applyNumberFormat="1" applyFont="1" applyFill="1" applyBorder="1" applyAlignment="1">
      <alignment horizontal="center"/>
    </xf>
    <xf numFmtId="0" fontId="64" fillId="11" borderId="9" xfId="4" applyFont="1" applyFill="1" applyBorder="1" applyAlignment="1">
      <alignment horizontal="centerContinuous"/>
    </xf>
    <xf numFmtId="0" fontId="64" fillId="11" borderId="6" xfId="4" applyFont="1" applyFill="1" applyBorder="1" applyAlignment="1">
      <alignment horizontal="centerContinuous"/>
    </xf>
    <xf numFmtId="0" fontId="64" fillId="11" borderId="10" xfId="4" applyFont="1" applyFill="1" applyBorder="1" applyAlignment="1">
      <alignment horizontal="left" wrapText="1" indent="1"/>
    </xf>
    <xf numFmtId="3" fontId="64" fillId="11" borderId="17" xfId="4" applyNumberFormat="1" applyFont="1" applyFill="1" applyBorder="1" applyAlignment="1"/>
    <xf numFmtId="1" fontId="3" fillId="4" borderId="7" xfId="0" applyNumberFormat="1" applyFont="1" applyFill="1" applyBorder="1" applyAlignment="1">
      <alignment vertical="top" wrapText="1"/>
    </xf>
    <xf numFmtId="1" fontId="64" fillId="11" borderId="19" xfId="4" applyNumberFormat="1" applyFont="1" applyFill="1" applyBorder="1" applyAlignment="1"/>
    <xf numFmtId="0" fontId="67" fillId="0" borderId="0" xfId="0" applyFont="1" applyFill="1"/>
    <xf numFmtId="0" fontId="58" fillId="0" borderId="0" xfId="0" applyFont="1" applyAlignment="1">
      <alignment horizontal="center"/>
    </xf>
    <xf numFmtId="0" fontId="58" fillId="0" borderId="0" xfId="0" applyFont="1"/>
    <xf numFmtId="0" fontId="58" fillId="0" borderId="0" xfId="0" applyFont="1" applyAlignment="1">
      <alignment horizontal="center"/>
    </xf>
    <xf numFmtId="0" fontId="68" fillId="11" borderId="16" xfId="0" applyFont="1" applyFill="1" applyBorder="1" applyAlignment="1">
      <alignment horizontal="center" vertical="center" wrapText="1"/>
    </xf>
    <xf numFmtId="0" fontId="24" fillId="4" borderId="1" xfId="0" applyFont="1" applyFill="1" applyBorder="1" applyAlignment="1">
      <alignment horizontal="justify" vertical="center" wrapText="1"/>
    </xf>
    <xf numFmtId="0" fontId="24" fillId="4" borderId="2" xfId="0" applyFont="1" applyFill="1" applyBorder="1" applyAlignment="1">
      <alignment horizontal="justify" vertical="center" wrapText="1"/>
    </xf>
    <xf numFmtId="0" fontId="24" fillId="4" borderId="18" xfId="0" applyFont="1" applyFill="1" applyBorder="1" applyAlignment="1">
      <alignment horizontal="justify" vertical="center" wrapText="1"/>
    </xf>
    <xf numFmtId="3" fontId="24" fillId="4" borderId="18" xfId="0" applyNumberFormat="1" applyFont="1" applyFill="1" applyBorder="1" applyAlignment="1">
      <alignment horizontal="justify" vertical="center" wrapText="1"/>
    </xf>
    <xf numFmtId="0" fontId="24" fillId="4" borderId="1" xfId="0" applyFont="1" applyFill="1" applyBorder="1" applyAlignment="1">
      <alignment horizontal="justify" vertical="top" wrapText="1"/>
    </xf>
    <xf numFmtId="0" fontId="24" fillId="0" borderId="2" xfId="0" applyFont="1" applyFill="1" applyBorder="1" applyAlignment="1">
      <alignment horizontal="justify" vertical="top" wrapText="1"/>
    </xf>
    <xf numFmtId="3" fontId="24" fillId="4" borderId="18" xfId="0" applyNumberFormat="1" applyFont="1" applyFill="1" applyBorder="1" applyAlignment="1">
      <alignment horizontal="right" vertical="top" wrapText="1"/>
    </xf>
    <xf numFmtId="0" fontId="24" fillId="4" borderId="2" xfId="0" applyFont="1" applyFill="1" applyBorder="1" applyAlignment="1">
      <alignment horizontal="justify" vertical="top" wrapText="1"/>
    </xf>
    <xf numFmtId="0" fontId="24" fillId="4" borderId="3" xfId="0" applyFont="1" applyFill="1" applyBorder="1" applyAlignment="1">
      <alignment horizontal="justify" vertical="top" wrapText="1"/>
    </xf>
    <xf numFmtId="0" fontId="24" fillId="4" borderId="5" xfId="0" applyFont="1" applyFill="1" applyBorder="1" applyAlignment="1">
      <alignment horizontal="justify" vertical="top" wrapText="1"/>
    </xf>
    <xf numFmtId="3" fontId="24" fillId="4" borderId="19" xfId="0" applyNumberFormat="1" applyFont="1" applyFill="1" applyBorder="1" applyAlignment="1">
      <alignment horizontal="justify" vertical="top" wrapText="1"/>
    </xf>
    <xf numFmtId="0" fontId="58" fillId="4" borderId="3" xfId="0" applyFont="1" applyFill="1" applyBorder="1" applyAlignment="1">
      <alignment horizontal="justify" vertical="top" wrapText="1"/>
    </xf>
    <xf numFmtId="0" fontId="58" fillId="4" borderId="5" xfId="0" applyFont="1" applyFill="1" applyBorder="1" applyAlignment="1">
      <alignment horizontal="justify" vertical="top" wrapText="1"/>
    </xf>
    <xf numFmtId="3" fontId="58" fillId="4" borderId="19" xfId="0" applyNumberFormat="1" applyFont="1" applyFill="1" applyBorder="1" applyAlignment="1">
      <alignment horizontal="right" vertical="top" wrapText="1"/>
    </xf>
    <xf numFmtId="0" fontId="64" fillId="11" borderId="16" xfId="0" applyFont="1" applyFill="1" applyBorder="1" applyAlignment="1">
      <alignment horizontal="center" vertical="center" wrapText="1"/>
    </xf>
    <xf numFmtId="0" fontId="67" fillId="4" borderId="8" xfId="0" applyFont="1" applyFill="1" applyBorder="1" applyAlignment="1">
      <alignment horizontal="justify" vertical="center" wrapText="1"/>
    </xf>
    <xf numFmtId="0" fontId="67" fillId="4" borderId="17" xfId="0" applyFont="1" applyFill="1" applyBorder="1" applyAlignment="1">
      <alignment horizontal="justify" vertical="center" wrapText="1"/>
    </xf>
    <xf numFmtId="0" fontId="67" fillId="4" borderId="1" xfId="0" applyFont="1" applyFill="1" applyBorder="1" applyAlignment="1">
      <alignment horizontal="justify" vertical="center" wrapText="1"/>
    </xf>
    <xf numFmtId="3" fontId="67" fillId="4" borderId="18" xfId="0" applyNumberFormat="1" applyFont="1" applyFill="1" applyBorder="1" applyAlignment="1">
      <alignment horizontal="right" vertical="center" wrapText="1"/>
    </xf>
    <xf numFmtId="0" fontId="67" fillId="4" borderId="2" xfId="0" applyFont="1" applyFill="1" applyBorder="1" applyAlignment="1">
      <alignment horizontal="justify" vertical="center" wrapText="1"/>
    </xf>
    <xf numFmtId="0" fontId="24" fillId="4" borderId="11" xfId="0" applyFont="1" applyFill="1" applyBorder="1" applyAlignment="1">
      <alignment horizontal="justify" vertical="center" wrapText="1"/>
    </xf>
    <xf numFmtId="0" fontId="24" fillId="4" borderId="8" xfId="0" applyFont="1" applyFill="1" applyBorder="1" applyAlignment="1">
      <alignment horizontal="justify" vertical="center" wrapText="1"/>
    </xf>
    <xf numFmtId="0" fontId="24" fillId="4" borderId="17" xfId="0" applyFont="1" applyFill="1" applyBorder="1" applyAlignment="1">
      <alignment horizontal="justify" vertical="center" wrapText="1"/>
    </xf>
    <xf numFmtId="0" fontId="58" fillId="4" borderId="2" xfId="0" applyFont="1" applyFill="1" applyBorder="1" applyAlignment="1">
      <alignment horizontal="justify" vertical="center" wrapText="1"/>
    </xf>
    <xf numFmtId="3" fontId="24" fillId="4" borderId="18" xfId="0" applyNumberFormat="1" applyFont="1" applyFill="1" applyBorder="1" applyAlignment="1">
      <alignment horizontal="right" vertical="center" wrapText="1"/>
    </xf>
    <xf numFmtId="0" fontId="58" fillId="4" borderId="1" xfId="0" applyFont="1" applyFill="1" applyBorder="1" applyAlignment="1">
      <alignment horizontal="justify" vertical="center" wrapText="1"/>
    </xf>
    <xf numFmtId="0" fontId="58" fillId="4" borderId="9" xfId="0" applyFont="1" applyFill="1" applyBorder="1" applyAlignment="1">
      <alignment horizontal="justify" vertical="center" wrapText="1"/>
    </xf>
    <xf numFmtId="0" fontId="68" fillId="11" borderId="10" xfId="0" applyFont="1" applyFill="1" applyBorder="1" applyAlignment="1">
      <alignment horizontal="justify" vertical="center" wrapText="1"/>
    </xf>
    <xf numFmtId="3" fontId="68" fillId="11" borderId="10" xfId="0" applyNumberFormat="1" applyFont="1" applyFill="1" applyBorder="1" applyAlignment="1">
      <alignment horizontal="right" vertical="center" wrapText="1"/>
    </xf>
    <xf numFmtId="3" fontId="68" fillId="11" borderId="16"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168" fontId="58" fillId="0" borderId="0" xfId="0" applyNumberFormat="1" applyFont="1"/>
    <xf numFmtId="0" fontId="58" fillId="0" borderId="4" xfId="0" applyFont="1" applyBorder="1"/>
    <xf numFmtId="0" fontId="58" fillId="0" borderId="4" xfId="0" applyFont="1" applyBorder="1" applyAlignment="1"/>
    <xf numFmtId="0" fontId="25" fillId="11" borderId="16" xfId="0" applyFont="1" applyFill="1" applyBorder="1" applyAlignment="1">
      <alignment horizontal="center" vertical="center" wrapText="1"/>
    </xf>
    <xf numFmtId="3" fontId="27" fillId="4" borderId="18" xfId="0" applyNumberFormat="1" applyFont="1" applyFill="1" applyBorder="1" applyAlignment="1">
      <alignment horizontal="right" vertical="center" wrapText="1"/>
    </xf>
    <xf numFmtId="0" fontId="78" fillId="4" borderId="1" xfId="0" applyFont="1" applyFill="1" applyBorder="1" applyAlignment="1">
      <alignment horizontal="center" vertical="center" wrapText="1"/>
    </xf>
    <xf numFmtId="0" fontId="78" fillId="4" borderId="0" xfId="0" applyFont="1" applyFill="1" applyBorder="1" applyAlignment="1">
      <alignment vertical="center" wrapText="1"/>
    </xf>
    <xf numFmtId="3" fontId="26" fillId="4" borderId="18" xfId="0" applyNumberFormat="1" applyFont="1" applyFill="1" applyBorder="1" applyAlignment="1">
      <alignment horizontal="right" vertical="center" wrapText="1"/>
    </xf>
    <xf numFmtId="3" fontId="26" fillId="0" borderId="18" xfId="0" applyNumberFormat="1" applyFont="1" applyFill="1" applyBorder="1" applyAlignment="1">
      <alignment horizontal="right" vertical="center" wrapText="1"/>
    </xf>
    <xf numFmtId="3" fontId="27" fillId="0" borderId="18" xfId="0" applyNumberFormat="1" applyFont="1" applyFill="1" applyBorder="1" applyAlignment="1">
      <alignment horizontal="right" vertical="center" wrapText="1"/>
    </xf>
    <xf numFmtId="0" fontId="27" fillId="4" borderId="9" xfId="0" applyFont="1" applyFill="1" applyBorder="1" applyAlignment="1">
      <alignment horizontal="justify" vertical="center" wrapText="1"/>
    </xf>
    <xf numFmtId="0" fontId="25" fillId="11" borderId="10" xfId="0" applyFont="1" applyFill="1" applyBorder="1" applyAlignment="1">
      <alignment horizontal="justify" vertical="center" wrapText="1"/>
    </xf>
    <xf numFmtId="3" fontId="25" fillId="11" borderId="16" xfId="2" applyNumberFormat="1" applyFont="1" applyFill="1" applyBorder="1" applyAlignment="1">
      <alignment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67" fillId="4" borderId="11" xfId="0" applyFont="1" applyFill="1" applyBorder="1" applyAlignment="1">
      <alignment horizontal="left" vertical="center" wrapText="1"/>
    </xf>
    <xf numFmtId="3" fontId="66" fillId="4" borderId="18" xfId="0" applyNumberFormat="1" applyFont="1" applyFill="1" applyBorder="1" applyAlignment="1">
      <alignment horizontal="right" vertical="top" wrapText="1"/>
    </xf>
    <xf numFmtId="0" fontId="67" fillId="4" borderId="1" xfId="0" applyFont="1" applyFill="1" applyBorder="1" applyAlignment="1">
      <alignment horizontal="left" vertical="top"/>
    </xf>
    <xf numFmtId="0" fontId="67" fillId="4" borderId="2" xfId="0" applyFont="1" applyFill="1" applyBorder="1" applyAlignment="1">
      <alignment horizontal="justify" vertical="top"/>
    </xf>
    <xf numFmtId="3" fontId="67" fillId="4" borderId="18" xfId="0" applyNumberFormat="1" applyFont="1" applyFill="1" applyBorder="1" applyAlignment="1">
      <alignment horizontal="right" vertical="top" wrapText="1"/>
    </xf>
    <xf numFmtId="3" fontId="67" fillId="4" borderId="18" xfId="0" applyNumberFormat="1" applyFont="1" applyFill="1" applyBorder="1" applyAlignment="1">
      <alignment horizontal="right" vertical="top"/>
    </xf>
    <xf numFmtId="3" fontId="66" fillId="4" borderId="18" xfId="0" applyNumberFormat="1" applyFont="1" applyFill="1" applyBorder="1" applyAlignment="1">
      <alignment horizontal="right" vertical="top"/>
    </xf>
    <xf numFmtId="0" fontId="67" fillId="4" borderId="3" xfId="0" applyFont="1" applyFill="1" applyBorder="1" applyAlignment="1">
      <alignment horizontal="left" vertical="top"/>
    </xf>
    <xf numFmtId="0" fontId="67" fillId="4" borderId="5" xfId="0" applyFont="1" applyFill="1" applyBorder="1" applyAlignment="1">
      <alignment vertical="top"/>
    </xf>
    <xf numFmtId="3" fontId="67" fillId="4" borderId="19" xfId="0" applyNumberFormat="1" applyFont="1" applyFill="1" applyBorder="1" applyAlignment="1">
      <alignment horizontal="right" vertical="top"/>
    </xf>
    <xf numFmtId="0" fontId="66" fillId="4" borderId="3" xfId="0" applyFont="1" applyFill="1" applyBorder="1" applyAlignment="1">
      <alignment horizontal="left" vertical="top"/>
    </xf>
    <xf numFmtId="0" fontId="64" fillId="11" borderId="5" xfId="0" applyFont="1" applyFill="1" applyBorder="1" applyAlignment="1">
      <alignment horizontal="center" vertical="top"/>
    </xf>
    <xf numFmtId="3" fontId="64" fillId="11" borderId="19" xfId="0" applyNumberFormat="1" applyFont="1" applyFill="1" applyBorder="1" applyAlignment="1">
      <alignment horizontal="center" vertical="top"/>
    </xf>
    <xf numFmtId="0" fontId="24" fillId="4" borderId="16" xfId="0" applyFont="1" applyFill="1" applyBorder="1"/>
    <xf numFmtId="0" fontId="68" fillId="11" borderId="16" xfId="0" applyFont="1" applyFill="1" applyBorder="1" applyAlignment="1">
      <alignment horizontal="center"/>
    </xf>
    <xf numFmtId="0" fontId="57" fillId="4" borderId="16" xfId="0" applyFont="1" applyFill="1" applyBorder="1"/>
    <xf numFmtId="0" fontId="24" fillId="4" borderId="16" xfId="0" applyFont="1" applyFill="1" applyBorder="1" applyAlignment="1">
      <alignment horizontal="center"/>
    </xf>
    <xf numFmtId="0" fontId="24" fillId="4" borderId="16" xfId="0" applyFont="1" applyFill="1" applyBorder="1" applyAlignment="1">
      <alignment horizontal="right"/>
    </xf>
    <xf numFmtId="0" fontId="24" fillId="4" borderId="20" xfId="0" applyFont="1" applyFill="1" applyBorder="1" applyAlignment="1">
      <alignment horizontal="justify" vertical="center" wrapText="1"/>
    </xf>
    <xf numFmtId="0" fontId="58" fillId="4" borderId="21" xfId="0" applyFont="1" applyFill="1" applyBorder="1" applyAlignment="1">
      <alignment horizontal="justify" vertical="center" wrapText="1"/>
    </xf>
    <xf numFmtId="3" fontId="24" fillId="4" borderId="22" xfId="0" applyNumberFormat="1" applyFont="1" applyFill="1" applyBorder="1" applyAlignment="1">
      <alignment horizontal="right" vertical="center" wrapText="1"/>
    </xf>
    <xf numFmtId="3" fontId="24" fillId="4" borderId="19" xfId="0" applyNumberFormat="1" applyFont="1" applyFill="1" applyBorder="1" applyAlignment="1">
      <alignment horizontal="right" vertical="center" wrapText="1"/>
    </xf>
    <xf numFmtId="3" fontId="24" fillId="4" borderId="16" xfId="0" applyNumberFormat="1" applyFont="1" applyFill="1" applyBorder="1" applyAlignment="1">
      <alignment horizontal="right" vertical="center" wrapText="1"/>
    </xf>
    <xf numFmtId="0" fontId="58" fillId="4" borderId="20" xfId="0" applyFont="1" applyFill="1" applyBorder="1" applyAlignment="1">
      <alignment horizontal="justify" vertical="center" wrapText="1"/>
    </xf>
    <xf numFmtId="3" fontId="68" fillId="11" borderId="16" xfId="0" applyNumberFormat="1" applyFont="1" applyFill="1" applyBorder="1" applyAlignment="1">
      <alignment horizontal="center" vertical="center" wrapText="1"/>
    </xf>
    <xf numFmtId="3" fontId="24" fillId="4" borderId="17" xfId="0" applyNumberFormat="1" applyFont="1" applyFill="1" applyBorder="1" applyAlignment="1">
      <alignment horizontal="justify" vertical="center" wrapText="1"/>
    </xf>
    <xf numFmtId="3" fontId="58" fillId="4" borderId="22" xfId="0" applyNumberFormat="1" applyFont="1" applyFill="1" applyBorder="1" applyAlignment="1">
      <alignment horizontal="right" vertical="center" wrapText="1"/>
    </xf>
    <xf numFmtId="1" fontId="24" fillId="4" borderId="16" xfId="0" applyNumberFormat="1" applyFont="1" applyFill="1" applyBorder="1" applyAlignment="1">
      <alignment horizontal="right" vertical="center" wrapText="1"/>
    </xf>
    <xf numFmtId="0" fontId="24" fillId="4" borderId="16" xfId="0" applyFont="1" applyFill="1" applyBorder="1" applyAlignment="1">
      <alignment horizontal="right" vertical="center" wrapText="1"/>
    </xf>
    <xf numFmtId="0" fontId="24" fillId="4" borderId="18" xfId="0" applyFont="1" applyFill="1" applyBorder="1" applyAlignment="1">
      <alignment horizontal="right" vertical="center" wrapText="1"/>
    </xf>
    <xf numFmtId="0" fontId="58" fillId="4" borderId="3" xfId="0" applyFont="1" applyFill="1" applyBorder="1" applyAlignment="1">
      <alignment horizontal="justify" vertical="center" wrapText="1"/>
    </xf>
    <xf numFmtId="0" fontId="58" fillId="4" borderId="5" xfId="0" applyFont="1" applyFill="1" applyBorder="1" applyAlignment="1">
      <alignment horizontal="justify" vertical="center" wrapText="1"/>
    </xf>
    <xf numFmtId="0" fontId="24" fillId="4" borderId="19" xfId="0" applyFont="1" applyFill="1" applyBorder="1" applyAlignment="1">
      <alignment horizontal="right" vertical="center" wrapText="1"/>
    </xf>
    <xf numFmtId="0" fontId="58" fillId="4" borderId="22" xfId="0" applyFont="1" applyFill="1" applyBorder="1" applyAlignment="1">
      <alignment horizontal="right" vertical="center" wrapText="1"/>
    </xf>
    <xf numFmtId="0" fontId="0" fillId="4" borderId="0" xfId="0" applyFont="1" applyFill="1"/>
    <xf numFmtId="0" fontId="0" fillId="0" borderId="0" xfId="0" applyFont="1"/>
    <xf numFmtId="0" fontId="19" fillId="0" borderId="0" xfId="0" applyFont="1" applyAlignment="1">
      <alignment horizontal="center"/>
    </xf>
    <xf numFmtId="0" fontId="42" fillId="4" borderId="0" xfId="0" applyFont="1" applyFill="1"/>
    <xf numFmtId="0" fontId="75" fillId="11" borderId="0" xfId="0" applyFont="1" applyFill="1"/>
    <xf numFmtId="0" fontId="67" fillId="4" borderId="2" xfId="0" applyFont="1" applyFill="1" applyBorder="1" applyAlignment="1">
      <alignment horizontal="right" vertical="center" wrapText="1"/>
    </xf>
    <xf numFmtId="0" fontId="67" fillId="4" borderId="18" xfId="0" applyFont="1" applyFill="1" applyBorder="1" applyAlignment="1">
      <alignment horizontal="right" vertical="center" wrapText="1"/>
    </xf>
    <xf numFmtId="3" fontId="66" fillId="4" borderId="2" xfId="0" applyNumberFormat="1" applyFont="1" applyFill="1" applyBorder="1" applyAlignment="1">
      <alignment horizontal="right" vertical="center" wrapText="1"/>
    </xf>
    <xf numFmtId="3" fontId="66" fillId="4" borderId="18" xfId="0" applyNumberFormat="1" applyFont="1" applyFill="1" applyBorder="1" applyAlignment="1">
      <alignment horizontal="right" vertical="center" wrapText="1"/>
    </xf>
    <xf numFmtId="0" fontId="67" fillId="4" borderId="0" xfId="0" applyFont="1" applyFill="1" applyBorder="1" applyAlignment="1">
      <alignment horizontal="justify" vertical="center" wrapText="1"/>
    </xf>
    <xf numFmtId="3" fontId="67" fillId="4" borderId="2" xfId="0" applyNumberFormat="1" applyFont="1" applyFill="1" applyBorder="1" applyAlignment="1">
      <alignment horizontal="righ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7" fillId="4" borderId="3" xfId="0" applyFont="1" applyFill="1" applyBorder="1" applyAlignment="1">
      <alignment horizontal="justify" vertical="center" wrapText="1"/>
    </xf>
    <xf numFmtId="0" fontId="67" fillId="4" borderId="4" xfId="0" applyFont="1" applyFill="1" applyBorder="1" applyAlignment="1">
      <alignment horizontal="justify" vertical="center" wrapText="1"/>
    </xf>
    <xf numFmtId="0" fontId="67" fillId="4" borderId="5" xfId="0" applyFont="1" applyFill="1" applyBorder="1" applyAlignment="1">
      <alignment horizontal="justify" vertical="center" wrapText="1"/>
    </xf>
    <xf numFmtId="3" fontId="67" fillId="4" borderId="5" xfId="0" applyNumberFormat="1" applyFont="1" applyFill="1" applyBorder="1" applyAlignment="1">
      <alignment horizontal="right" vertical="center" wrapText="1"/>
    </xf>
    <xf numFmtId="3" fontId="67" fillId="4" borderId="19" xfId="0" applyNumberFormat="1" applyFont="1" applyFill="1" applyBorder="1" applyAlignment="1">
      <alignment horizontal="right" vertical="center" wrapText="1"/>
    </xf>
    <xf numFmtId="0" fontId="64" fillId="11" borderId="9" xfId="0" applyFont="1" applyFill="1" applyBorder="1" applyAlignment="1">
      <alignment horizontal="justify" vertical="center" wrapText="1"/>
    </xf>
    <xf numFmtId="3" fontId="64" fillId="11" borderId="19" xfId="0" applyNumberFormat="1" applyFont="1" applyFill="1" applyBorder="1" applyAlignment="1">
      <alignment horizontal="right" vertical="center" wrapText="1"/>
    </xf>
    <xf numFmtId="0" fontId="24" fillId="4" borderId="34"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6" xfId="0" applyFont="1" applyFill="1" applyBorder="1" applyAlignment="1">
      <alignment horizontal="justify" vertical="center" wrapText="1"/>
    </xf>
    <xf numFmtId="0" fontId="25" fillId="11" borderId="6" xfId="3" applyFont="1" applyFill="1" applyBorder="1" applyAlignment="1" applyProtection="1">
      <alignment horizontal="center" vertical="center"/>
    </xf>
    <xf numFmtId="0" fontId="25" fillId="11" borderId="10" xfId="3" applyFont="1" applyFill="1" applyBorder="1" applyAlignment="1" applyProtection="1">
      <alignment horizontal="center" vertical="center"/>
    </xf>
    <xf numFmtId="0" fontId="29" fillId="4" borderId="0" xfId="0" applyFont="1" applyFill="1" applyBorder="1" applyAlignment="1" applyProtection="1">
      <alignment horizontal="centerContinuous"/>
      <protection locked="0"/>
    </xf>
    <xf numFmtId="0" fontId="29" fillId="4" borderId="0" xfId="3" applyFont="1" applyFill="1" applyBorder="1" applyAlignment="1" applyProtection="1">
      <alignment horizontal="centerContinuous"/>
      <protection locked="0"/>
    </xf>
    <xf numFmtId="0" fontId="58" fillId="4" borderId="0" xfId="0" applyFont="1" applyFill="1" applyBorder="1" applyAlignment="1" applyProtection="1">
      <alignment horizontal="center"/>
      <protection locked="0"/>
    </xf>
    <xf numFmtId="0" fontId="29" fillId="4" borderId="4" xfId="0" applyFont="1" applyFill="1" applyBorder="1" applyProtection="1">
      <protection locked="0"/>
    </xf>
    <xf numFmtId="0" fontId="58" fillId="4" borderId="0" xfId="0" applyFont="1" applyFill="1" applyAlignment="1" applyProtection="1">
      <alignment horizontal="right"/>
      <protection locked="0"/>
    </xf>
    <xf numFmtId="0" fontId="58" fillId="4" borderId="4" xfId="0" applyFont="1" applyFill="1" applyBorder="1" applyProtection="1">
      <protection locked="0"/>
    </xf>
    <xf numFmtId="0" fontId="29" fillId="4" borderId="0" xfId="0" applyFont="1" applyFill="1" applyAlignment="1" applyProtection="1">
      <alignment horizontal="center"/>
      <protection locked="0"/>
    </xf>
    <xf numFmtId="0" fontId="58" fillId="4" borderId="0" xfId="0" applyFont="1" applyFill="1" applyAlignment="1" applyProtection="1">
      <alignment horizontal="center"/>
      <protection locked="0"/>
    </xf>
    <xf numFmtId="3" fontId="25" fillId="11" borderId="0" xfId="2" applyNumberFormat="1" applyFont="1" applyFill="1" applyBorder="1" applyAlignment="1" applyProtection="1">
      <alignment horizontal="right" vertical="top"/>
      <protection locked="0"/>
    </xf>
    <xf numFmtId="0" fontId="25"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58" fillId="4" borderId="0" xfId="0" applyFont="1" applyFill="1" applyProtection="1">
      <protection locked="0"/>
    </xf>
    <xf numFmtId="0" fontId="29" fillId="0" borderId="19" xfId="0" applyFont="1" applyFill="1" applyBorder="1" applyAlignment="1" applyProtection="1">
      <alignment horizontal="left" vertical="top"/>
      <protection locked="0"/>
    </xf>
    <xf numFmtId="3" fontId="29"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9" fillId="4" borderId="0" xfId="0" applyFont="1" applyFill="1" applyAlignment="1"/>
    <xf numFmtId="0" fontId="0" fillId="4" borderId="0" xfId="0" applyFill="1" applyAlignment="1">
      <alignment vertical="center" wrapText="1"/>
    </xf>
    <xf numFmtId="3" fontId="55" fillId="0" borderId="0" xfId="3" applyNumberFormat="1" applyFont="1" applyFill="1" applyBorder="1" applyAlignment="1" applyProtection="1">
      <alignment vertical="top"/>
      <protection locked="0"/>
    </xf>
    <xf numFmtId="3" fontId="29" fillId="3" borderId="0" xfId="3" applyNumberFormat="1" applyFont="1" applyFill="1" applyBorder="1" applyAlignment="1">
      <alignment vertical="top"/>
    </xf>
    <xf numFmtId="3" fontId="55" fillId="3" borderId="0" xfId="3" applyNumberFormat="1" applyFont="1" applyFill="1" applyBorder="1" applyAlignment="1" applyProtection="1">
      <alignment vertical="top"/>
      <protection locked="0"/>
    </xf>
    <xf numFmtId="3" fontId="24" fillId="3" borderId="0" xfId="0" applyNumberFormat="1" applyFont="1" applyFill="1"/>
    <xf numFmtId="0" fontId="27" fillId="4" borderId="0" xfId="0" applyFont="1" applyFill="1" applyBorder="1"/>
    <xf numFmtId="3" fontId="55" fillId="4" borderId="0" xfId="0" applyNumberFormat="1" applyFont="1" applyFill="1" applyBorder="1" applyAlignment="1" applyProtection="1">
      <alignment vertical="center"/>
      <protection locked="0"/>
    </xf>
    <xf numFmtId="0" fontId="24" fillId="4" borderId="0" xfId="0" applyFont="1" applyFill="1" applyBorder="1" applyAlignment="1">
      <alignment horizontal="center" vertical="center"/>
    </xf>
    <xf numFmtId="0" fontId="46" fillId="4" borderId="0" xfId="0" applyFont="1" applyFill="1" applyAlignment="1">
      <alignment vertical="center"/>
    </xf>
    <xf numFmtId="0" fontId="19" fillId="4" borderId="16" xfId="0" applyFont="1" applyFill="1" applyBorder="1" applyAlignment="1">
      <alignment vertical="center"/>
    </xf>
    <xf numFmtId="164" fontId="0" fillId="4" borderId="0" xfId="2" applyFont="1" applyFill="1"/>
    <xf numFmtId="0" fontId="66" fillId="0" borderId="0" xfId="4" applyFont="1" applyFill="1"/>
    <xf numFmtId="0" fontId="46" fillId="9" borderId="0" xfId="0" applyFont="1" applyFill="1" applyAlignment="1">
      <alignment horizontal="center" vertical="center"/>
    </xf>
    <xf numFmtId="0" fontId="62" fillId="4" borderId="0" xfId="0" applyFont="1" applyFill="1" applyBorder="1" applyAlignment="1" applyProtection="1">
      <alignment horizontal="center" vertical="top" wrapText="1"/>
      <protection locked="0"/>
    </xf>
    <xf numFmtId="0" fontId="53"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60" fillId="4" borderId="7" xfId="0" applyFont="1" applyFill="1" applyBorder="1" applyAlignment="1" applyProtection="1">
      <alignment horizontal="center"/>
      <protection locked="0"/>
    </xf>
    <xf numFmtId="0" fontId="53" fillId="4" borderId="0" xfId="0" applyFont="1" applyFill="1" applyBorder="1" applyAlignment="1">
      <alignment horizontal="left" vertical="top" wrapText="1"/>
    </xf>
    <xf numFmtId="0" fontId="50" fillId="4" borderId="0" xfId="0" applyFont="1" applyFill="1" applyBorder="1" applyAlignment="1">
      <alignment horizontal="left" vertical="top" wrapText="1"/>
    </xf>
    <xf numFmtId="0" fontId="49" fillId="4" borderId="0" xfId="0" applyFont="1" applyFill="1" applyBorder="1" applyAlignment="1">
      <alignment horizontal="left" vertical="top" wrapText="1"/>
    </xf>
    <xf numFmtId="0" fontId="50" fillId="4" borderId="0" xfId="0" applyFont="1" applyFill="1" applyBorder="1" applyAlignment="1">
      <alignment horizontal="justify" vertical="top" wrapText="1"/>
    </xf>
    <xf numFmtId="0" fontId="49" fillId="4" borderId="0" xfId="0" applyFont="1" applyFill="1" applyBorder="1" applyAlignment="1">
      <alignment vertical="top" wrapText="1"/>
    </xf>
    <xf numFmtId="0" fontId="48" fillId="11" borderId="6" xfId="3" applyFont="1" applyFill="1" applyBorder="1" applyAlignment="1">
      <alignment horizontal="center" vertical="center"/>
    </xf>
    <xf numFmtId="0" fontId="49" fillId="4" borderId="0" xfId="3" applyFont="1" applyFill="1" applyBorder="1" applyAlignment="1">
      <alignment horizontal="center"/>
    </xf>
    <xf numFmtId="0" fontId="49" fillId="4" borderId="4" xfId="0" applyNumberFormat="1" applyFont="1" applyFill="1" applyBorder="1" applyAlignment="1" applyProtection="1">
      <alignment horizontal="center"/>
      <protection locked="0"/>
    </xf>
    <xf numFmtId="0" fontId="25" fillId="11" borderId="11" xfId="3" applyFont="1" applyFill="1" applyBorder="1" applyAlignment="1">
      <alignment horizontal="center" vertical="center"/>
    </xf>
    <xf numFmtId="0" fontId="25" fillId="11" borderId="1" xfId="3" applyFont="1" applyFill="1" applyBorder="1" applyAlignment="1">
      <alignment horizontal="center" vertical="center"/>
    </xf>
    <xf numFmtId="0" fontId="25" fillId="11" borderId="7" xfId="3" applyFont="1" applyFill="1" applyBorder="1" applyAlignment="1">
      <alignment horizontal="center" vertical="center"/>
    </xf>
    <xf numFmtId="0" fontId="25" fillId="11" borderId="0" xfId="3" applyFont="1" applyFill="1" applyBorder="1" applyAlignment="1">
      <alignment horizontal="center" vertical="center"/>
    </xf>
    <xf numFmtId="0" fontId="32" fillId="11" borderId="7" xfId="3" applyFont="1" applyFill="1" applyBorder="1" applyAlignment="1">
      <alignment horizontal="right" vertical="top"/>
    </xf>
    <xf numFmtId="0" fontId="32"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55" fillId="4" borderId="0" xfId="0" applyFont="1" applyFill="1" applyBorder="1" applyAlignment="1">
      <alignment horizontal="left" vertical="top" wrapText="1"/>
    </xf>
    <xf numFmtId="0" fontId="29" fillId="4" borderId="0" xfId="0" applyFont="1" applyFill="1" applyBorder="1" applyAlignment="1">
      <alignment horizontal="left" vertical="top" wrapText="1"/>
    </xf>
    <xf numFmtId="0" fontId="56" fillId="4" borderId="0" xfId="0" applyFont="1" applyFill="1" applyBorder="1" applyAlignment="1">
      <alignment horizontal="left" vertical="top" wrapText="1"/>
    </xf>
    <xf numFmtId="0" fontId="55" fillId="4" borderId="0" xfId="0" applyFont="1" applyFill="1" applyBorder="1" applyAlignment="1">
      <alignment horizontal="justify" vertical="top" wrapText="1"/>
    </xf>
    <xf numFmtId="0" fontId="57" fillId="4" borderId="0" xfId="0" applyFont="1" applyFill="1" applyBorder="1" applyAlignment="1">
      <alignment horizontal="center" vertical="center" wrapText="1"/>
    </xf>
    <xf numFmtId="0" fontId="2" fillId="4" borderId="0" xfId="0" applyFont="1" applyFill="1" applyBorder="1" applyAlignment="1" applyProtection="1">
      <alignment horizontal="center" vertical="top" wrapText="1"/>
      <protection locked="0"/>
    </xf>
    <xf numFmtId="0" fontId="27"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6" fillId="0" borderId="0" xfId="0" applyFont="1" applyFill="1" applyBorder="1" applyAlignment="1">
      <alignment horizontal="left" vertical="top" wrapText="1"/>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2" fillId="4" borderId="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0" xfId="0" applyFont="1" applyFill="1" applyBorder="1" applyAlignment="1">
      <alignment horizontal="justify" vertical="top" wrapText="1"/>
    </xf>
    <xf numFmtId="0" fontId="5" fillId="4" borderId="4" xfId="0" applyFont="1" applyFill="1" applyBorder="1" applyAlignment="1">
      <alignment horizontal="left" vertical="top" wrapText="1"/>
    </xf>
    <xf numFmtId="0" fontId="33" fillId="4" borderId="0" xfId="0" applyFont="1" applyFill="1" applyBorder="1" applyAlignment="1">
      <alignment horizontal="left" vertical="top" wrapText="1"/>
    </xf>
    <xf numFmtId="0" fontId="25" fillId="11" borderId="6" xfId="3" applyFont="1" applyFill="1" applyBorder="1" applyAlignment="1">
      <alignment horizontal="center" vertical="center"/>
    </xf>
    <xf numFmtId="0" fontId="2" fillId="4" borderId="0" xfId="3" applyFont="1" applyFill="1" applyBorder="1" applyAlignment="1">
      <alignment horizontal="center"/>
    </xf>
    <xf numFmtId="0" fontId="2" fillId="0" borderId="0" xfId="3" applyFont="1" applyFill="1" applyBorder="1" applyAlignment="1">
      <alignment horizontal="center"/>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8" fillId="4" borderId="7" xfId="0" applyFont="1" applyFill="1" applyBorder="1" applyAlignment="1" applyProtection="1">
      <alignment horizontal="center"/>
      <protection locked="0"/>
    </xf>
    <xf numFmtId="0" fontId="29" fillId="4" borderId="0" xfId="0" applyFont="1" applyFill="1" applyBorder="1" applyAlignment="1" applyProtection="1">
      <alignment horizontal="center" vertical="top" wrapText="1"/>
      <protection locked="0"/>
    </xf>
    <xf numFmtId="0" fontId="24" fillId="4" borderId="0" xfId="0" applyFont="1" applyFill="1" applyBorder="1" applyAlignment="1">
      <alignment horizontal="left" vertical="top"/>
    </xf>
    <xf numFmtId="0" fontId="24" fillId="4" borderId="3" xfId="0" applyFont="1" applyFill="1" applyBorder="1" applyAlignment="1">
      <alignment horizontal="center" vertical="top"/>
    </xf>
    <xf numFmtId="0" fontId="24" fillId="4" borderId="4" xfId="0" applyFont="1" applyFill="1" applyBorder="1" applyAlignment="1">
      <alignment horizontal="center" vertical="top"/>
    </xf>
    <xf numFmtId="0" fontId="24" fillId="4" borderId="5" xfId="0" applyFont="1" applyFill="1" applyBorder="1" applyAlignment="1">
      <alignment horizontal="center" vertical="top"/>
    </xf>
    <xf numFmtId="0" fontId="5" fillId="4" borderId="4" xfId="0" applyFont="1" applyFill="1" applyBorder="1" applyAlignment="1" applyProtection="1">
      <alignment horizontal="center" vertical="top"/>
      <protection locked="0"/>
    </xf>
    <xf numFmtId="0" fontId="26" fillId="4" borderId="4" xfId="0" applyFont="1" applyFill="1" applyBorder="1" applyAlignment="1" applyProtection="1">
      <alignment horizontal="center"/>
      <protection locked="0"/>
    </xf>
    <xf numFmtId="0" fontId="29" fillId="4" borderId="0" xfId="0" applyFont="1" applyFill="1" applyBorder="1" applyAlignment="1">
      <alignment horizontal="center"/>
    </xf>
    <xf numFmtId="0" fontId="29" fillId="4" borderId="4" xfId="0" applyNumberFormat="1" applyFont="1" applyFill="1" applyBorder="1" applyAlignment="1" applyProtection="1">
      <alignment horizontal="center"/>
      <protection locked="0"/>
    </xf>
    <xf numFmtId="0" fontId="68" fillId="11" borderId="7" xfId="3" applyFont="1" applyFill="1" applyBorder="1" applyAlignment="1">
      <alignment horizontal="center" vertical="center" wrapText="1"/>
    </xf>
    <xf numFmtId="0" fontId="68" fillId="11" borderId="4" xfId="3" applyFont="1" applyFill="1" applyBorder="1" applyAlignment="1">
      <alignment horizontal="center" vertical="center" wrapText="1"/>
    </xf>
    <xf numFmtId="0" fontId="29" fillId="4" borderId="1" xfId="1" applyNumberFormat="1" applyFont="1" applyFill="1" applyBorder="1" applyAlignment="1">
      <alignment horizontal="center" vertical="center"/>
    </xf>
    <xf numFmtId="0" fontId="29" fillId="4" borderId="0" xfId="1" applyNumberFormat="1" applyFont="1" applyFill="1" applyBorder="1" applyAlignment="1">
      <alignment horizontal="center" vertical="center"/>
    </xf>
    <xf numFmtId="0" fontId="29" fillId="4" borderId="2" xfId="1" applyNumberFormat="1" applyFont="1" applyFill="1" applyBorder="1" applyAlignment="1">
      <alignment horizontal="center" vertical="center"/>
    </xf>
    <xf numFmtId="0" fontId="29" fillId="4" borderId="1" xfId="1" applyNumberFormat="1" applyFont="1" applyFill="1" applyBorder="1" applyAlignment="1">
      <alignment horizontal="center" vertical="top"/>
    </xf>
    <xf numFmtId="0" fontId="29" fillId="4" borderId="0" xfId="1" applyNumberFormat="1" applyFont="1" applyFill="1" applyBorder="1" applyAlignment="1">
      <alignment horizontal="center" vertical="top"/>
    </xf>
    <xf numFmtId="0" fontId="29" fillId="4" borderId="2" xfId="1" applyNumberFormat="1" applyFont="1" applyFill="1" applyBorder="1" applyAlignment="1">
      <alignment horizontal="center" vertical="top"/>
    </xf>
    <xf numFmtId="0" fontId="58" fillId="4" borderId="0" xfId="0" applyFont="1" applyFill="1" applyBorder="1" applyAlignment="1">
      <alignment horizontal="left" vertical="top"/>
    </xf>
    <xf numFmtId="0" fontId="24" fillId="0" borderId="0" xfId="0" applyFont="1" applyFill="1" applyBorder="1" applyAlignment="1">
      <alignment horizontal="left" vertical="top"/>
    </xf>
    <xf numFmtId="0" fontId="26" fillId="4" borderId="0" xfId="0" applyFont="1" applyFill="1" applyBorder="1" applyAlignment="1">
      <alignment horizontal="right"/>
    </xf>
    <xf numFmtId="0" fontId="26" fillId="4" borderId="0" xfId="0" applyFont="1" applyFill="1" applyBorder="1" applyAlignment="1">
      <alignment horizontal="left"/>
    </xf>
    <xf numFmtId="0" fontId="29" fillId="0" borderId="0" xfId="0" applyFont="1" applyFill="1" applyBorder="1" applyAlignment="1">
      <alignment horizontal="center"/>
    </xf>
    <xf numFmtId="0" fontId="5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9" fillId="4" borderId="0" xfId="0" applyFont="1" applyFill="1" applyBorder="1" applyAlignment="1" applyProtection="1">
      <alignment horizontal="left" vertical="top"/>
    </xf>
    <xf numFmtId="0" fontId="29" fillId="4" borderId="0" xfId="0" applyFont="1" applyFill="1" applyBorder="1" applyAlignment="1" applyProtection="1">
      <alignment horizontal="center" vertical="top"/>
    </xf>
    <xf numFmtId="0" fontId="55" fillId="4" borderId="0" xfId="0" applyFont="1" applyFill="1" applyBorder="1" applyAlignment="1" applyProtection="1">
      <alignment horizontal="left" vertical="top"/>
    </xf>
    <xf numFmtId="0" fontId="56" fillId="4" borderId="0" xfId="0" applyFont="1" applyFill="1" applyBorder="1" applyAlignment="1" applyProtection="1">
      <alignment horizontal="left" vertical="top"/>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9" fillId="4" borderId="0" xfId="3" applyFont="1" applyFill="1" applyBorder="1" applyAlignment="1" applyProtection="1">
      <alignment horizontal="center"/>
    </xf>
    <xf numFmtId="0" fontId="29" fillId="0" borderId="0" xfId="3" applyFont="1" applyFill="1" applyBorder="1" applyAlignment="1" applyProtection="1">
      <alignment horizontal="center"/>
    </xf>
    <xf numFmtId="0" fontId="29" fillId="4" borderId="0" xfId="0" applyFont="1" applyFill="1" applyBorder="1" applyAlignment="1" applyProtection="1">
      <alignment horizontal="right"/>
    </xf>
    <xf numFmtId="0" fontId="5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5"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29" fillId="4" borderId="4" xfId="0" applyFont="1" applyFill="1" applyBorder="1" applyAlignment="1">
      <alignment horizontal="left" vertical="top"/>
    </xf>
    <xf numFmtId="0" fontId="65" fillId="4" borderId="14" xfId="0" applyFont="1" applyFill="1" applyBorder="1" applyAlignment="1">
      <alignment horizontal="left" vertical="top"/>
    </xf>
    <xf numFmtId="0" fontId="58" fillId="4" borderId="0" xfId="0" applyFont="1" applyFill="1" applyBorder="1" applyAlignment="1">
      <alignment horizontal="left" vertical="top" wrapText="1"/>
    </xf>
    <xf numFmtId="0" fontId="55" fillId="4" borderId="0" xfId="0" applyNumberFormat="1" applyFont="1" applyFill="1" applyBorder="1" applyAlignment="1" applyProtection="1">
      <alignment horizontal="left"/>
      <protection locked="0"/>
    </xf>
    <xf numFmtId="0" fontId="68" fillId="11" borderId="6" xfId="3" applyFont="1" applyFill="1" applyBorder="1" applyAlignment="1">
      <alignment horizontal="center" vertical="center"/>
    </xf>
    <xf numFmtId="0" fontId="26" fillId="4" borderId="0" xfId="0" applyFont="1" applyFill="1" applyAlignment="1" applyProtection="1">
      <alignment horizontal="right"/>
      <protection locked="0"/>
    </xf>
    <xf numFmtId="0" fontId="26" fillId="4" borderId="0" xfId="0" applyFont="1" applyFill="1" applyAlignment="1" applyProtection="1">
      <alignment horizontal="left"/>
      <protection locked="0"/>
    </xf>
    <xf numFmtId="0" fontId="55" fillId="4" borderId="0" xfId="3" applyFont="1" applyFill="1" applyBorder="1" applyAlignment="1">
      <alignment horizontal="left" vertical="top" wrapText="1"/>
    </xf>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0" fontId="65" fillId="4" borderId="0" xfId="3" applyFont="1" applyFill="1" applyBorder="1" applyAlignment="1">
      <alignment horizontal="left" vertical="top"/>
    </xf>
    <xf numFmtId="3" fontId="29" fillId="4" borderId="0" xfId="3" applyNumberFormat="1" applyFont="1" applyFill="1" applyBorder="1" applyAlignment="1">
      <alignment horizontal="left" vertical="top" wrapText="1"/>
    </xf>
    <xf numFmtId="3" fontId="65" fillId="4" borderId="0" xfId="3" applyNumberFormat="1" applyFont="1" applyFill="1" applyBorder="1" applyAlignment="1">
      <alignment horizontal="left" vertical="top" wrapText="1"/>
    </xf>
    <xf numFmtId="164" fontId="5" fillId="4" borderId="4" xfId="2" applyFont="1" applyFill="1" applyBorder="1" applyAlignment="1" applyProtection="1">
      <alignment horizontal="center"/>
      <protection locked="0"/>
    </xf>
    <xf numFmtId="0" fontId="29" fillId="4" borderId="0" xfId="3" applyFont="1" applyFill="1" applyBorder="1" applyAlignment="1">
      <alignment horizontal="left" vertical="top"/>
    </xf>
    <xf numFmtId="0" fontId="25" fillId="11" borderId="6" xfId="0" applyFont="1" applyFill="1" applyBorder="1" applyAlignment="1">
      <alignment horizontal="center" vertical="center"/>
    </xf>
    <xf numFmtId="0" fontId="29" fillId="4" borderId="0" xfId="3" applyFont="1" applyFill="1" applyBorder="1" applyAlignment="1">
      <alignment horizontal="center"/>
    </xf>
    <xf numFmtId="0" fontId="29" fillId="0" borderId="0" xfId="3" applyFont="1" applyFill="1" applyBorder="1" applyAlignment="1">
      <alignment horizontal="center"/>
    </xf>
    <xf numFmtId="0" fontId="19" fillId="4" borderId="16" xfId="0" applyFont="1" applyFill="1" applyBorder="1" applyAlignment="1">
      <alignment horizontal="center" vertical="center"/>
    </xf>
    <xf numFmtId="0" fontId="82" fillId="4" borderId="16" xfId="0" applyFont="1" applyFill="1" applyBorder="1" applyAlignment="1">
      <alignment horizontal="center" vertical="center"/>
    </xf>
    <xf numFmtId="0" fontId="46" fillId="10"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58" fillId="0" borderId="0" xfId="0" applyFont="1" applyAlignment="1">
      <alignment horizontal="center"/>
    </xf>
    <xf numFmtId="0" fontId="58" fillId="0" borderId="11" xfId="0" applyFont="1" applyFill="1" applyBorder="1" applyAlignment="1">
      <alignment horizontal="center"/>
    </xf>
    <xf numFmtId="0" fontId="58" fillId="0" borderId="7" xfId="0" applyFont="1" applyFill="1" applyBorder="1" applyAlignment="1">
      <alignment horizontal="center"/>
    </xf>
    <xf numFmtId="0" fontId="58" fillId="0" borderId="8" xfId="0" applyFont="1" applyFill="1" applyBorder="1" applyAlignment="1">
      <alignment horizontal="center"/>
    </xf>
    <xf numFmtId="0" fontId="58" fillId="0" borderId="1" xfId="0" applyFont="1" applyFill="1" applyBorder="1" applyAlignment="1">
      <alignment horizontal="center"/>
    </xf>
    <xf numFmtId="0" fontId="58" fillId="0" borderId="0" xfId="0" applyFont="1" applyFill="1" applyBorder="1" applyAlignment="1">
      <alignment horizontal="center"/>
    </xf>
    <xf numFmtId="0" fontId="58" fillId="0" borderId="2" xfId="0" applyFont="1" applyFill="1" applyBorder="1" applyAlignment="1">
      <alignment horizontal="center"/>
    </xf>
    <xf numFmtId="0" fontId="58" fillId="0" borderId="3" xfId="0" applyFont="1" applyFill="1" applyBorder="1" applyAlignment="1">
      <alignment horizontal="center"/>
    </xf>
    <xf numFmtId="0" fontId="58" fillId="0" borderId="4" xfId="0" applyFont="1" applyFill="1" applyBorder="1" applyAlignment="1">
      <alignment horizontal="center"/>
    </xf>
    <xf numFmtId="0" fontId="58" fillId="0" borderId="5" xfId="0" applyFont="1" applyFill="1" applyBorder="1" applyAlignment="1">
      <alignment horizontal="center"/>
    </xf>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vertical="center" wrapText="1"/>
    </xf>
    <xf numFmtId="0" fontId="73" fillId="4" borderId="1" xfId="0" applyFont="1" applyFill="1" applyBorder="1" applyAlignment="1">
      <alignment horizontal="left" vertical="center" wrapText="1"/>
    </xf>
    <xf numFmtId="0" fontId="73" fillId="4" borderId="0" xfId="0" applyFont="1" applyFill="1" applyBorder="1" applyAlignment="1">
      <alignment horizontal="left" vertical="center" wrapText="1"/>
    </xf>
    <xf numFmtId="0" fontId="73" fillId="4" borderId="2" xfId="0" applyFont="1" applyFill="1" applyBorder="1" applyAlignment="1">
      <alignment horizontal="left" vertical="center" wrapText="1"/>
    </xf>
    <xf numFmtId="3" fontId="75" fillId="11" borderId="17" xfId="0" applyNumberFormat="1" applyFont="1" applyFill="1" applyBorder="1" applyAlignment="1">
      <alignment horizontal="right" vertical="center" wrapText="1"/>
    </xf>
    <xf numFmtId="3" fontId="75" fillId="11" borderId="19" xfId="0" applyNumberFormat="1" applyFont="1" applyFill="1" applyBorder="1" applyAlignment="1">
      <alignment horizontal="right" vertical="center" wrapText="1"/>
    </xf>
    <xf numFmtId="3" fontId="65" fillId="0" borderId="9" xfId="0" applyNumberFormat="1" applyFont="1" applyBorder="1" applyAlignment="1">
      <alignment horizontal="center" vertical="top" wrapText="1"/>
    </xf>
    <xf numFmtId="3" fontId="65" fillId="0" borderId="10" xfId="0" applyNumberFormat="1" applyFont="1" applyBorder="1" applyAlignment="1">
      <alignment horizontal="center" vertical="top" wrapText="1"/>
    </xf>
    <xf numFmtId="0" fontId="1" fillId="4" borderId="0" xfId="0" applyFont="1" applyFill="1" applyAlignment="1">
      <alignment horizontal="left" vertical="top" wrapText="1"/>
    </xf>
    <xf numFmtId="1" fontId="65" fillId="0" borderId="9" xfId="0" applyNumberFormat="1" applyFont="1" applyBorder="1" applyAlignment="1">
      <alignment horizontal="center" vertical="top" wrapText="1"/>
    </xf>
    <xf numFmtId="1" fontId="65" fillId="0" borderId="10" xfId="0" applyNumberFormat="1" applyFont="1" applyBorder="1" applyAlignment="1">
      <alignment horizontal="center" vertical="top" wrapText="1"/>
    </xf>
    <xf numFmtId="0" fontId="64" fillId="11" borderId="16" xfId="0" applyFont="1" applyFill="1" applyBorder="1" applyAlignment="1">
      <alignment horizontal="center" vertical="center"/>
    </xf>
    <xf numFmtId="0" fontId="64" fillId="11" borderId="16" xfId="0" applyFont="1" applyFill="1" applyBorder="1" applyAlignment="1">
      <alignment horizontal="center" vertical="center" wrapText="1"/>
    </xf>
    <xf numFmtId="168" fontId="21" fillId="0" borderId="4" xfId="0" applyNumberFormat="1" applyFont="1" applyBorder="1" applyAlignment="1">
      <alignment horizontal="center"/>
    </xf>
    <xf numFmtId="168" fontId="58" fillId="0" borderId="0" xfId="0" applyNumberFormat="1" applyFont="1" applyAlignment="1">
      <alignment horizontal="center"/>
    </xf>
    <xf numFmtId="0" fontId="68" fillId="11" borderId="11" xfId="0" applyFont="1" applyFill="1" applyBorder="1" applyAlignment="1">
      <alignment horizontal="center" vertical="center"/>
    </xf>
    <xf numFmtId="0" fontId="68" fillId="11" borderId="8" xfId="0" applyFont="1" applyFill="1" applyBorder="1" applyAlignment="1">
      <alignment horizontal="center" vertical="center"/>
    </xf>
    <xf numFmtId="0" fontId="68" fillId="11" borderId="1" xfId="0" applyFont="1" applyFill="1" applyBorder="1" applyAlignment="1">
      <alignment horizontal="center" vertical="center"/>
    </xf>
    <xf numFmtId="0" fontId="68" fillId="11" borderId="2" xfId="0" applyFont="1" applyFill="1" applyBorder="1" applyAlignment="1">
      <alignment horizontal="center" vertical="center"/>
    </xf>
    <xf numFmtId="0" fontId="68" fillId="11" borderId="3" xfId="0" applyFont="1" applyFill="1" applyBorder="1" applyAlignment="1">
      <alignment horizontal="center" vertical="center"/>
    </xf>
    <xf numFmtId="0" fontId="68" fillId="11" borderId="5" xfId="0" applyFont="1" applyFill="1" applyBorder="1" applyAlignment="1">
      <alignment horizontal="center" vertical="center"/>
    </xf>
    <xf numFmtId="0" fontId="68" fillId="11" borderId="16" xfId="0" applyFont="1" applyFill="1" applyBorder="1" applyAlignment="1">
      <alignment horizontal="center" vertical="center" wrapText="1"/>
    </xf>
    <xf numFmtId="0" fontId="29" fillId="0" borderId="11" xfId="0" applyFont="1" applyFill="1" applyBorder="1" applyAlignment="1">
      <alignment horizontal="center"/>
    </xf>
    <xf numFmtId="0" fontId="29" fillId="0" borderId="7" xfId="0" applyFont="1" applyFill="1" applyBorder="1" applyAlignment="1">
      <alignment horizontal="center"/>
    </xf>
    <xf numFmtId="0" fontId="29" fillId="0" borderId="8" xfId="0" applyFont="1" applyFill="1" applyBorder="1" applyAlignment="1">
      <alignment horizontal="center"/>
    </xf>
    <xf numFmtId="0" fontId="29" fillId="0" borderId="1" xfId="0" applyFont="1" applyFill="1" applyBorder="1" applyAlignment="1">
      <alignment horizontal="center"/>
    </xf>
    <xf numFmtId="0" fontId="29" fillId="0" borderId="2" xfId="0" applyFont="1" applyFill="1" applyBorder="1" applyAlignment="1">
      <alignment horizontal="center"/>
    </xf>
    <xf numFmtId="0" fontId="29" fillId="0" borderId="3" xfId="0" applyFont="1" applyFill="1" applyBorder="1" applyAlignment="1">
      <alignment horizontal="center"/>
    </xf>
    <xf numFmtId="0" fontId="29" fillId="0" borderId="4" xfId="0" applyFont="1" applyFill="1" applyBorder="1" applyAlignment="1">
      <alignment horizontal="center"/>
    </xf>
    <xf numFmtId="0" fontId="29" fillId="0" borderId="5" xfId="0" applyFont="1" applyFill="1" applyBorder="1" applyAlignment="1">
      <alignment horizontal="center"/>
    </xf>
    <xf numFmtId="0" fontId="66" fillId="0" borderId="11" xfId="0" applyFont="1" applyFill="1" applyBorder="1" applyAlignment="1">
      <alignment horizontal="center"/>
    </xf>
    <xf numFmtId="0" fontId="66" fillId="0" borderId="7" xfId="0" applyFont="1" applyFill="1" applyBorder="1" applyAlignment="1">
      <alignment horizontal="center"/>
    </xf>
    <xf numFmtId="0" fontId="66" fillId="0" borderId="8" xfId="0" applyFont="1" applyFill="1" applyBorder="1" applyAlignment="1">
      <alignment horizontal="center"/>
    </xf>
    <xf numFmtId="0" fontId="66" fillId="0" borderId="1" xfId="0" applyFont="1" applyFill="1" applyBorder="1" applyAlignment="1">
      <alignment horizontal="center"/>
    </xf>
    <xf numFmtId="0" fontId="66" fillId="0" borderId="0" xfId="0" applyFont="1" applyFill="1" applyBorder="1" applyAlignment="1">
      <alignment horizontal="center"/>
    </xf>
    <xf numFmtId="0" fontId="66" fillId="0" borderId="2" xfId="0" applyFont="1" applyFill="1" applyBorder="1" applyAlignment="1">
      <alignment horizontal="center"/>
    </xf>
    <xf numFmtId="0" fontId="66" fillId="0" borderId="3" xfId="0" applyFont="1" applyFill="1" applyBorder="1" applyAlignment="1">
      <alignment horizontal="center"/>
    </xf>
    <xf numFmtId="0" fontId="66" fillId="0" borderId="4" xfId="0" applyFont="1" applyFill="1" applyBorder="1" applyAlignment="1">
      <alignment horizontal="center"/>
    </xf>
    <xf numFmtId="0" fontId="66" fillId="0" borderId="5" xfId="0" applyFont="1" applyFill="1" applyBorder="1" applyAlignment="1">
      <alignment horizontal="center"/>
    </xf>
    <xf numFmtId="0" fontId="77" fillId="4" borderId="1" xfId="0" applyFont="1" applyFill="1" applyBorder="1" applyAlignment="1">
      <alignment horizontal="left" vertical="center" wrapText="1"/>
    </xf>
    <xf numFmtId="0" fontId="77" fillId="4" borderId="0" xfId="0" applyFont="1" applyFill="1" applyBorder="1" applyAlignment="1">
      <alignment horizontal="left" vertical="center" wrapText="1"/>
    </xf>
    <xf numFmtId="0" fontId="25" fillId="11" borderId="16" xfId="0" applyFont="1" applyFill="1" applyBorder="1" applyAlignment="1">
      <alignment horizontal="center" vertical="center"/>
    </xf>
    <xf numFmtId="0" fontId="25" fillId="11" borderId="16" xfId="0" applyFont="1" applyFill="1" applyBorder="1" applyAlignment="1">
      <alignment horizontal="center" vertical="center" wrapText="1"/>
    </xf>
    <xf numFmtId="0" fontId="78" fillId="4" borderId="1" xfId="0" applyFont="1" applyFill="1" applyBorder="1" applyAlignment="1">
      <alignment horizontal="left" vertical="center" wrapText="1"/>
    </xf>
    <xf numFmtId="0" fontId="78" fillId="4" borderId="0" xfId="0" applyFont="1" applyFill="1" applyBorder="1" applyAlignment="1">
      <alignment horizontal="left" vertical="center" wrapText="1"/>
    </xf>
    <xf numFmtId="0" fontId="23" fillId="0" borderId="4" xfId="0" applyFont="1" applyBorder="1" applyAlignment="1">
      <alignment horizontal="center"/>
    </xf>
    <xf numFmtId="0" fontId="66" fillId="4" borderId="1" xfId="0" applyFont="1" applyFill="1" applyBorder="1" applyAlignment="1">
      <alignment horizontal="left" vertical="top" wrapText="1"/>
    </xf>
    <xf numFmtId="0" fontId="66" fillId="4" borderId="2" xfId="0" applyFont="1" applyFill="1" applyBorder="1" applyAlignment="1">
      <alignment horizontal="left" vertical="top" wrapText="1"/>
    </xf>
    <xf numFmtId="0" fontId="20" fillId="11" borderId="16" xfId="3"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right"/>
    </xf>
    <xf numFmtId="0" fontId="11" fillId="4" borderId="16" xfId="0" applyFont="1" applyFill="1" applyBorder="1" applyAlignment="1">
      <alignment horizontal="center"/>
    </xf>
    <xf numFmtId="0" fontId="24" fillId="0" borderId="4" xfId="0" applyFont="1" applyBorder="1" applyAlignment="1">
      <alignment horizontal="center"/>
    </xf>
    <xf numFmtId="0" fontId="20" fillId="11" borderId="1" xfId="0" applyFont="1" applyFill="1" applyBorder="1" applyAlignment="1">
      <alignment horizontal="center"/>
    </xf>
    <xf numFmtId="0" fontId="20" fillId="11" borderId="0" xfId="0" applyFont="1" applyFill="1" applyBorder="1" applyAlignment="1">
      <alignment horizontal="center"/>
    </xf>
    <xf numFmtId="0" fontId="20" fillId="11" borderId="2"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0" borderId="0" xfId="0" applyFont="1" applyAlignment="1">
      <alignment horizontal="center"/>
    </xf>
    <xf numFmtId="0" fontId="68" fillId="11" borderId="9" xfId="0" applyFont="1" applyFill="1" applyBorder="1" applyAlignment="1">
      <alignment horizontal="center"/>
    </xf>
    <xf numFmtId="0" fontId="68" fillId="11" borderId="6" xfId="0" applyFont="1" applyFill="1" applyBorder="1" applyAlignment="1">
      <alignment horizontal="center"/>
    </xf>
    <xf numFmtId="0" fontId="68" fillId="11" borderId="10" xfId="0" applyFont="1" applyFill="1" applyBorder="1" applyAlignment="1">
      <alignment horizontal="center"/>
    </xf>
    <xf numFmtId="0" fontId="58" fillId="4" borderId="9" xfId="0" applyFont="1" applyFill="1" applyBorder="1" applyAlignment="1">
      <alignment horizontal="left" vertical="center" wrapText="1"/>
    </xf>
    <xf numFmtId="0" fontId="58" fillId="4" borderId="10" xfId="0" applyFont="1" applyFill="1" applyBorder="1" applyAlignment="1">
      <alignment horizontal="left" vertical="center" wrapText="1"/>
    </xf>
    <xf numFmtId="0" fontId="68" fillId="11" borderId="16" xfId="0" applyFont="1" applyFill="1" applyBorder="1" applyAlignment="1">
      <alignment horizontal="center" vertical="center"/>
    </xf>
    <xf numFmtId="0" fontId="24" fillId="4" borderId="3" xfId="0" applyFont="1" applyFill="1" applyBorder="1" applyAlignment="1">
      <alignment horizontal="left" vertical="center" wrapText="1"/>
    </xf>
    <xf numFmtId="0" fontId="24" fillId="4" borderId="5"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4" fillId="4" borderId="10" xfId="0" applyFont="1" applyFill="1" applyBorder="1" applyAlignment="1">
      <alignment horizontal="left" vertical="center" wrapText="1"/>
    </xf>
    <xf numFmtId="0" fontId="24" fillId="4" borderId="23" xfId="0" applyFont="1" applyFill="1" applyBorder="1" applyAlignment="1">
      <alignment horizontal="left" vertical="top" wrapText="1" indent="1"/>
    </xf>
    <xf numFmtId="0" fontId="24" fillId="4" borderId="24" xfId="0" applyFont="1" applyFill="1" applyBorder="1" applyAlignment="1">
      <alignment horizontal="left" vertical="top" wrapText="1" indent="1"/>
    </xf>
    <xf numFmtId="0" fontId="26" fillId="4" borderId="0" xfId="0" applyFont="1" applyFill="1" applyAlignment="1">
      <alignment horizontal="left" wrapText="1"/>
    </xf>
    <xf numFmtId="0" fontId="26" fillId="4" borderId="0" xfId="0" applyFont="1" applyFill="1" applyAlignment="1">
      <alignment horizontal="left"/>
    </xf>
    <xf numFmtId="0" fontId="19" fillId="0" borderId="0" xfId="0" applyFont="1" applyAlignment="1">
      <alignment horizontal="center"/>
    </xf>
    <xf numFmtId="0" fontId="67" fillId="4" borderId="0" xfId="0" applyFont="1" applyFill="1" applyBorder="1" applyAlignment="1">
      <alignment horizontal="justify" vertical="center" wrapText="1"/>
    </xf>
    <xf numFmtId="0" fontId="67" fillId="4" borderId="2" xfId="0" applyFont="1" applyFill="1" applyBorder="1" applyAlignment="1">
      <alignment horizontal="justify" vertical="center" wrapText="1"/>
    </xf>
    <xf numFmtId="0" fontId="65" fillId="0" borderId="11" xfId="0" applyFont="1" applyFill="1" applyBorder="1" applyAlignment="1">
      <alignment horizontal="center"/>
    </xf>
    <xf numFmtId="0" fontId="65" fillId="0" borderId="7" xfId="0" applyFont="1" applyFill="1" applyBorder="1" applyAlignment="1">
      <alignment horizontal="center"/>
    </xf>
    <xf numFmtId="0" fontId="65" fillId="0" borderId="8" xfId="0" applyFont="1" applyFill="1" applyBorder="1" applyAlignment="1">
      <alignment horizontal="center"/>
    </xf>
    <xf numFmtId="0" fontId="65" fillId="0" borderId="1" xfId="0" applyFont="1" applyFill="1" applyBorder="1" applyAlignment="1">
      <alignment horizontal="center"/>
    </xf>
    <xf numFmtId="0" fontId="65" fillId="0" borderId="0" xfId="0" applyFont="1" applyFill="1" applyBorder="1" applyAlignment="1">
      <alignment horizontal="center"/>
    </xf>
    <xf numFmtId="0" fontId="65" fillId="0" borderId="2" xfId="0" applyFont="1" applyFill="1" applyBorder="1" applyAlignment="1">
      <alignment horizontal="center"/>
    </xf>
    <xf numFmtId="0" fontId="65" fillId="0" borderId="3" xfId="0" applyFont="1" applyFill="1" applyBorder="1" applyAlignment="1">
      <alignment horizontal="center"/>
    </xf>
    <xf numFmtId="0" fontId="65" fillId="0" borderId="4" xfId="0" applyFont="1" applyFill="1" applyBorder="1" applyAlignment="1">
      <alignment horizontal="center"/>
    </xf>
    <xf numFmtId="0" fontId="65" fillId="0" borderId="5" xfId="0" applyFont="1" applyFill="1" applyBorder="1" applyAlignment="1">
      <alignment horizontal="center"/>
    </xf>
    <xf numFmtId="0" fontId="64" fillId="11" borderId="11" xfId="0" applyFont="1" applyFill="1" applyBorder="1" applyAlignment="1">
      <alignment horizontal="center" vertical="center"/>
    </xf>
    <xf numFmtId="0" fontId="64" fillId="11" borderId="7" xfId="0" applyFont="1" applyFill="1" applyBorder="1" applyAlignment="1">
      <alignment horizontal="center" vertical="center"/>
    </xf>
    <xf numFmtId="0" fontId="64" fillId="11" borderId="8" xfId="0" applyFont="1" applyFill="1" applyBorder="1" applyAlignment="1">
      <alignment horizontal="center" vertical="center"/>
    </xf>
    <xf numFmtId="0" fontId="64" fillId="11" borderId="1" xfId="0" applyFont="1" applyFill="1" applyBorder="1" applyAlignment="1">
      <alignment horizontal="center" vertical="center"/>
    </xf>
    <xf numFmtId="0" fontId="64" fillId="11" borderId="0" xfId="0" applyFont="1" applyFill="1" applyBorder="1" applyAlignment="1">
      <alignment horizontal="center" vertical="center"/>
    </xf>
    <xf numFmtId="0" fontId="64" fillId="11" borderId="2" xfId="0" applyFont="1" applyFill="1" applyBorder="1" applyAlignment="1">
      <alignment horizontal="center" vertical="center"/>
    </xf>
    <xf numFmtId="0" fontId="64" fillId="11" borderId="3" xfId="0" applyFont="1" applyFill="1" applyBorder="1" applyAlignment="1">
      <alignment horizontal="center" vertical="center"/>
    </xf>
    <xf numFmtId="0" fontId="64" fillId="11" borderId="4" xfId="0" applyFont="1" applyFill="1" applyBorder="1" applyAlignment="1">
      <alignment horizontal="center" vertical="center"/>
    </xf>
    <xf numFmtId="0" fontId="64" fillId="11" borderId="5" xfId="0" applyFont="1" applyFill="1" applyBorder="1" applyAlignment="1">
      <alignment horizontal="center" vertical="center"/>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67" fillId="4" borderId="2" xfId="0" applyFont="1" applyFill="1" applyBorder="1" applyAlignment="1">
      <alignment horizontal="lef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4" fillId="11" borderId="6" xfId="0" applyFont="1" applyFill="1" applyBorder="1" applyAlignment="1">
      <alignment horizontal="left" vertical="center" wrapText="1" indent="3"/>
    </xf>
    <xf numFmtId="0" fontId="64" fillId="11" borderId="10" xfId="0" applyFont="1" applyFill="1" applyBorder="1" applyAlignment="1">
      <alignment horizontal="left" vertical="center" wrapText="1" indent="3"/>
    </xf>
    <xf numFmtId="0" fontId="27"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6" fillId="4" borderId="0" xfId="0" applyFont="1" applyFill="1" applyBorder="1" applyAlignment="1" applyProtection="1">
      <alignment wrapText="1"/>
      <protection locked="0"/>
    </xf>
    <xf numFmtId="0" fontId="25" fillId="11" borderId="9" xfId="3" applyFont="1" applyFill="1" applyBorder="1" applyAlignment="1" applyProtection="1">
      <alignment horizontal="center" vertical="center"/>
    </xf>
    <xf numFmtId="0" fontId="29" fillId="4" borderId="0" xfId="0" applyFont="1" applyFill="1" applyBorder="1" applyAlignment="1" applyProtection="1">
      <alignment horizontal="center" vertical="center"/>
    </xf>
    <xf numFmtId="0" fontId="29" fillId="4" borderId="0" xfId="0" applyNumberFormat="1" applyFont="1" applyFill="1" applyBorder="1" applyAlignment="1" applyProtection="1">
      <alignment horizontal="right"/>
      <protection locked="0"/>
    </xf>
    <xf numFmtId="0" fontId="29" fillId="0" borderId="25"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center" vertical="center"/>
    </xf>
    <xf numFmtId="0" fontId="24" fillId="4" borderId="36"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37" xfId="0" applyFont="1" applyFill="1" applyBorder="1" applyAlignment="1">
      <alignment horizontal="center" vertical="center" wrapText="1"/>
    </xf>
  </cellXfs>
  <cellStyles count="9">
    <cellStyle name="=C:\WINNT\SYSTEM32\COMMAND.COM" xfId="1"/>
    <cellStyle name="Comma" xfId="2" builtinId="3"/>
    <cellStyle name="Comma 2" xfId="8"/>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xdr:row>
      <xdr:rowOff>33973</xdr:rowOff>
    </xdr:from>
    <xdr:to>
      <xdr:col>3</xdr:col>
      <xdr:colOff>1114425</xdr:colOff>
      <xdr:row>4</xdr:row>
      <xdr:rowOff>158815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5898"/>
          <a:ext cx="1476375"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defaultColWidth="9.140625" defaultRowHeight="15"/>
  <cols>
    <col min="1" max="16384" width="9.140625" style="65"/>
  </cols>
  <sheetData>
    <row r="3" spans="1:7">
      <c r="A3" s="681" t="s">
        <v>406</v>
      </c>
      <c r="B3" s="681"/>
      <c r="C3" s="681"/>
      <c r="D3" s="681"/>
      <c r="E3" s="681"/>
      <c r="F3" s="681"/>
      <c r="G3" s="681"/>
    </row>
    <row r="4" spans="1:7">
      <c r="A4" s="681"/>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2" spans="1:7">
      <c r="A12" s="66" t="s">
        <v>452</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F18" sqref="F18"/>
    </sheetView>
  </sheetViews>
  <sheetFormatPr defaultColWidth="9.140625" defaultRowHeight="15"/>
  <cols>
    <col min="1" max="1" width="27.7109375" style="65" customWidth="1"/>
    <col min="2" max="2" width="12.7109375" style="65" customWidth="1"/>
    <col min="3" max="3" width="12.5703125" style="65" customWidth="1"/>
    <col min="4" max="5" width="9.140625" style="65"/>
    <col min="6" max="7" width="12.7109375" style="65" customWidth="1"/>
    <col min="8" max="16384" width="9.140625" style="65"/>
  </cols>
  <sheetData>
    <row r="4" spans="1:7" ht="15" customHeight="1">
      <c r="A4" s="677"/>
      <c r="B4" s="677"/>
      <c r="C4" s="677"/>
      <c r="D4" s="677"/>
      <c r="E4" s="677"/>
      <c r="F4" s="677"/>
      <c r="G4" s="677"/>
    </row>
    <row r="5" spans="1:7" ht="15" customHeight="1">
      <c r="A5" s="677"/>
      <c r="B5" s="677"/>
      <c r="C5" s="677"/>
      <c r="D5" s="677"/>
      <c r="E5" s="677"/>
      <c r="F5" s="677"/>
      <c r="G5" s="677"/>
    </row>
    <row r="6" spans="1:7" ht="15" customHeight="1">
      <c r="A6" s="677"/>
      <c r="B6" s="677"/>
      <c r="C6" s="677"/>
      <c r="D6" s="677"/>
      <c r="E6" s="677"/>
      <c r="F6" s="677"/>
      <c r="G6" s="677"/>
    </row>
    <row r="7" spans="1:7" ht="15" customHeight="1">
      <c r="A7" s="677"/>
      <c r="B7" s="677"/>
      <c r="C7" s="677"/>
      <c r="D7" s="677"/>
      <c r="E7" s="677"/>
      <c r="F7" s="677"/>
      <c r="G7" s="677"/>
    </row>
    <row r="8" spans="1:7" ht="15" customHeight="1">
      <c r="A8" s="677"/>
      <c r="B8" s="677"/>
      <c r="C8" s="677"/>
      <c r="D8" s="677"/>
      <c r="E8" s="677"/>
      <c r="F8" s="677"/>
      <c r="G8" s="677"/>
    </row>
    <row r="9" spans="1:7" ht="15" customHeight="1">
      <c r="A9" s="795" t="s">
        <v>437</v>
      </c>
      <c r="B9" s="794" t="s">
        <v>438</v>
      </c>
      <c r="C9" s="794"/>
      <c r="D9" s="794" t="s">
        <v>441</v>
      </c>
      <c r="E9" s="794" t="s">
        <v>442</v>
      </c>
      <c r="F9" s="794" t="s">
        <v>443</v>
      </c>
      <c r="G9" s="794"/>
    </row>
    <row r="10" spans="1:7" ht="15" customHeight="1">
      <c r="A10" s="795"/>
      <c r="B10" s="678" t="s">
        <v>439</v>
      </c>
      <c r="C10" s="678" t="s">
        <v>440</v>
      </c>
      <c r="D10" s="794"/>
      <c r="E10" s="794"/>
      <c r="F10" s="678" t="s">
        <v>439</v>
      </c>
      <c r="G10" s="678" t="s">
        <v>440</v>
      </c>
    </row>
    <row r="12" spans="1:7">
      <c r="A12" s="66"/>
    </row>
    <row r="13" spans="1:7">
      <c r="A13" s="65" t="s">
        <v>444</v>
      </c>
      <c r="F13" s="679">
        <v>0</v>
      </c>
      <c r="G13" s="679">
        <v>0</v>
      </c>
    </row>
    <row r="15" spans="1:7">
      <c r="A15" s="66"/>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I17" sqref="I17"/>
    </sheetView>
  </sheetViews>
  <sheetFormatPr defaultColWidth="9.140625" defaultRowHeight="15"/>
  <cols>
    <col min="1" max="16384" width="9.140625" style="65"/>
  </cols>
  <sheetData>
    <row r="2" spans="1:20">
      <c r="A2" s="796" t="s">
        <v>406</v>
      </c>
      <c r="B2" s="796"/>
      <c r="C2" s="796"/>
      <c r="D2" s="796"/>
      <c r="E2" s="796"/>
      <c r="F2" s="796"/>
      <c r="G2" s="796"/>
    </row>
    <row r="3" spans="1:20">
      <c r="A3" s="796"/>
      <c r="B3" s="796"/>
      <c r="C3" s="796"/>
      <c r="D3" s="796"/>
      <c r="E3" s="796"/>
      <c r="F3" s="796"/>
      <c r="G3" s="796"/>
    </row>
    <row r="4" spans="1:20">
      <c r="A4" s="796"/>
      <c r="B4" s="796"/>
      <c r="C4" s="796"/>
      <c r="D4" s="796"/>
      <c r="E4" s="796"/>
      <c r="F4" s="796"/>
      <c r="G4" s="796"/>
    </row>
    <row r="5" spans="1:20">
      <c r="A5" s="796"/>
      <c r="B5" s="796"/>
      <c r="C5" s="796"/>
      <c r="D5" s="796"/>
      <c r="E5" s="796"/>
      <c r="F5" s="796"/>
      <c r="G5" s="796"/>
    </row>
    <row r="6" spans="1:20">
      <c r="A6" s="796"/>
      <c r="B6" s="796"/>
      <c r="C6" s="796"/>
      <c r="D6" s="796"/>
      <c r="E6" s="796"/>
      <c r="F6" s="796"/>
      <c r="G6" s="796"/>
    </row>
    <row r="7" spans="1:20">
      <c r="A7" s="796"/>
      <c r="B7" s="796"/>
      <c r="C7" s="796"/>
      <c r="D7" s="796"/>
      <c r="E7" s="796"/>
      <c r="F7" s="796"/>
      <c r="G7" s="796"/>
    </row>
    <row r="8" spans="1:20">
      <c r="A8" s="796"/>
      <c r="B8" s="796"/>
      <c r="C8" s="796"/>
      <c r="D8" s="796"/>
      <c r="E8" s="796"/>
      <c r="F8" s="796"/>
      <c r="G8" s="796"/>
    </row>
    <row r="10" spans="1:20">
      <c r="A10" s="66" t="s">
        <v>409</v>
      </c>
    </row>
    <row r="11" spans="1:20" ht="30" customHeight="1">
      <c r="A11" s="797" t="s">
        <v>407</v>
      </c>
      <c r="B11" s="797"/>
      <c r="C11" s="797"/>
      <c r="D11" s="797"/>
      <c r="E11" s="797"/>
      <c r="F11" s="797"/>
      <c r="G11" s="797"/>
      <c r="H11" s="797"/>
      <c r="I11" s="797"/>
      <c r="J11" s="797"/>
      <c r="K11" s="797"/>
      <c r="L11" s="797"/>
      <c r="M11" s="797"/>
      <c r="N11" s="797"/>
      <c r="O11" s="797"/>
      <c r="P11" s="797"/>
      <c r="Q11" s="797"/>
      <c r="R11" s="797"/>
      <c r="S11" s="797"/>
      <c r="T11" s="797"/>
    </row>
    <row r="12" spans="1:20">
      <c r="A12" s="65" t="s">
        <v>408</v>
      </c>
    </row>
    <row r="14" spans="1:20">
      <c r="A14" s="66" t="s">
        <v>417</v>
      </c>
    </row>
    <row r="16" spans="1:20">
      <c r="A16" s="65" t="s">
        <v>410</v>
      </c>
    </row>
    <row r="17" spans="1:2">
      <c r="A17" s="65" t="s">
        <v>411</v>
      </c>
      <c r="B17" s="65" t="s">
        <v>412</v>
      </c>
    </row>
    <row r="18" spans="1:2">
      <c r="A18" s="65" t="s">
        <v>413</v>
      </c>
      <c r="B18" s="65" t="s">
        <v>414</v>
      </c>
    </row>
    <row r="19" spans="1:2">
      <c r="A19" s="65" t="s">
        <v>415</v>
      </c>
      <c r="B19" s="65" t="s">
        <v>416</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topLeftCell="A40" workbookViewId="0">
      <selection activeCell="B5" sqref="B5:J5"/>
    </sheetView>
  </sheetViews>
  <sheetFormatPr defaultColWidth="11.42578125" defaultRowHeight="11.25"/>
  <cols>
    <col min="1" max="1" width="1.140625" style="60" customWidth="1"/>
    <col min="2" max="3" width="3.7109375" style="61" customWidth="1"/>
    <col min="4" max="4" width="42.42578125" style="61" customWidth="1"/>
    <col min="5" max="10" width="15.7109375" style="61" customWidth="1"/>
    <col min="11" max="11" width="2" style="60" customWidth="1"/>
    <col min="12" max="16384" width="11.42578125" style="61"/>
  </cols>
  <sheetData>
    <row r="1" spans="1:13" s="60" customFormat="1" ht="12.75">
      <c r="A1" s="482"/>
      <c r="B1" s="531"/>
      <c r="C1" s="531"/>
      <c r="D1" s="531"/>
      <c r="E1" s="531"/>
      <c r="F1" s="531"/>
      <c r="G1" s="531"/>
      <c r="H1" s="531"/>
      <c r="I1" s="531"/>
      <c r="J1" s="531"/>
    </row>
    <row r="2" spans="1:13" ht="15">
      <c r="A2" s="482"/>
      <c r="B2" s="800" t="s">
        <v>449</v>
      </c>
      <c r="C2" s="801"/>
      <c r="D2" s="801"/>
      <c r="E2" s="801"/>
      <c r="F2" s="801"/>
      <c r="G2" s="801"/>
      <c r="H2" s="801"/>
      <c r="I2" s="801"/>
      <c r="J2" s="802"/>
    </row>
    <row r="3" spans="1:13" ht="15">
      <c r="A3" s="482"/>
      <c r="B3" s="803" t="str">
        <f>+EA!C5</f>
        <v>INSTITUTO MUNICIPAL DE CAPACITACION Y CERTIFICACION POR COMPETENCIAS B.C.</v>
      </c>
      <c r="C3" s="804"/>
      <c r="D3" s="804"/>
      <c r="E3" s="804"/>
      <c r="F3" s="804"/>
      <c r="G3" s="804"/>
      <c r="H3" s="804"/>
      <c r="I3" s="804"/>
      <c r="J3" s="805"/>
    </row>
    <row r="4" spans="1:13" ht="15">
      <c r="A4" s="482"/>
      <c r="B4" s="803" t="s">
        <v>203</v>
      </c>
      <c r="C4" s="804"/>
      <c r="D4" s="804"/>
      <c r="E4" s="804"/>
      <c r="F4" s="804"/>
      <c r="G4" s="804"/>
      <c r="H4" s="804"/>
      <c r="I4" s="804"/>
      <c r="J4" s="805"/>
    </row>
    <row r="5" spans="1:13" ht="15">
      <c r="A5" s="482"/>
      <c r="B5" s="806" t="s">
        <v>458</v>
      </c>
      <c r="C5" s="807"/>
      <c r="D5" s="807"/>
      <c r="E5" s="807"/>
      <c r="F5" s="807"/>
      <c r="G5" s="807"/>
      <c r="H5" s="807"/>
      <c r="I5" s="807"/>
      <c r="J5" s="808"/>
    </row>
    <row r="6" spans="1:13" s="60" customFormat="1" ht="12.75">
      <c r="A6" s="483"/>
      <c r="B6" s="680"/>
      <c r="C6" s="483"/>
      <c r="D6" s="483"/>
      <c r="E6" s="482"/>
      <c r="F6" s="484"/>
      <c r="G6" s="484"/>
      <c r="H6" s="484"/>
      <c r="I6" s="484"/>
      <c r="J6" s="484"/>
    </row>
    <row r="7" spans="1:13" ht="12" customHeight="1">
      <c r="A7" s="485"/>
      <c r="B7" s="809" t="s">
        <v>204</v>
      </c>
      <c r="C7" s="809"/>
      <c r="D7" s="809"/>
      <c r="E7" s="809" t="s">
        <v>205</v>
      </c>
      <c r="F7" s="809"/>
      <c r="G7" s="809"/>
      <c r="H7" s="809"/>
      <c r="I7" s="809"/>
      <c r="J7" s="810" t="s">
        <v>206</v>
      </c>
    </row>
    <row r="8" spans="1:13" ht="25.5">
      <c r="A8" s="483"/>
      <c r="B8" s="809"/>
      <c r="C8" s="809"/>
      <c r="D8" s="809"/>
      <c r="E8" s="486" t="s">
        <v>207</v>
      </c>
      <c r="F8" s="487" t="s">
        <v>208</v>
      </c>
      <c r="G8" s="486" t="s">
        <v>209</v>
      </c>
      <c r="H8" s="486" t="s">
        <v>210</v>
      </c>
      <c r="I8" s="486" t="s">
        <v>211</v>
      </c>
      <c r="J8" s="810"/>
    </row>
    <row r="9" spans="1:13" ht="12" customHeight="1">
      <c r="A9" s="483"/>
      <c r="B9" s="809"/>
      <c r="C9" s="809"/>
      <c r="D9" s="809"/>
      <c r="E9" s="486" t="s">
        <v>212</v>
      </c>
      <c r="F9" s="486" t="s">
        <v>213</v>
      </c>
      <c r="G9" s="486" t="s">
        <v>214</v>
      </c>
      <c r="H9" s="486" t="s">
        <v>215</v>
      </c>
      <c r="I9" s="486" t="s">
        <v>216</v>
      </c>
      <c r="J9" s="486" t="s">
        <v>230</v>
      </c>
    </row>
    <row r="10" spans="1:13" ht="12" customHeight="1">
      <c r="A10" s="488"/>
      <c r="B10" s="489"/>
      <c r="C10" s="490"/>
      <c r="D10" s="491"/>
      <c r="E10" s="492"/>
      <c r="F10" s="493"/>
      <c r="G10" s="493"/>
      <c r="H10" s="493"/>
      <c r="I10" s="493"/>
      <c r="J10" s="493"/>
    </row>
    <row r="11" spans="1:13" ht="12" customHeight="1">
      <c r="A11" s="488"/>
      <c r="B11" s="811" t="s">
        <v>85</v>
      </c>
      <c r="C11" s="812"/>
      <c r="D11" s="813"/>
      <c r="E11" s="494">
        <v>0</v>
      </c>
      <c r="F11" s="494">
        <v>0</v>
      </c>
      <c r="G11" s="494">
        <f>+E11+F11</f>
        <v>0</v>
      </c>
      <c r="H11" s="494">
        <v>0</v>
      </c>
      <c r="I11" s="494">
        <v>0</v>
      </c>
      <c r="J11" s="494">
        <f t="shared" ref="J11:J17" si="0">+I11-E11</f>
        <v>0</v>
      </c>
    </row>
    <row r="12" spans="1:13" ht="12" customHeight="1">
      <c r="A12" s="488"/>
      <c r="B12" s="811" t="s">
        <v>197</v>
      </c>
      <c r="C12" s="812"/>
      <c r="D12" s="813"/>
      <c r="E12" s="494">
        <v>0</v>
      </c>
      <c r="F12" s="494">
        <v>0</v>
      </c>
      <c r="G12" s="494">
        <f t="shared" ref="G12:G24" si="1">+E12+F12</f>
        <v>0</v>
      </c>
      <c r="H12" s="494">
        <v>0</v>
      </c>
      <c r="I12" s="494">
        <v>0</v>
      </c>
      <c r="J12" s="494">
        <f t="shared" si="0"/>
        <v>0</v>
      </c>
    </row>
    <row r="13" spans="1:13" ht="12" customHeight="1">
      <c r="A13" s="488"/>
      <c r="B13" s="811" t="s">
        <v>89</v>
      </c>
      <c r="C13" s="812"/>
      <c r="D13" s="813"/>
      <c r="E13" s="494">
        <v>0</v>
      </c>
      <c r="F13" s="494">
        <v>0</v>
      </c>
      <c r="G13" s="494">
        <f t="shared" si="1"/>
        <v>0</v>
      </c>
      <c r="H13" s="494">
        <v>0</v>
      </c>
      <c r="I13" s="494">
        <v>0</v>
      </c>
      <c r="J13" s="494">
        <f t="shared" si="0"/>
        <v>0</v>
      </c>
    </row>
    <row r="14" spans="1:13" ht="12" customHeight="1">
      <c r="A14" s="488"/>
      <c r="B14" s="811" t="s">
        <v>91</v>
      </c>
      <c r="C14" s="812"/>
      <c r="D14" s="813"/>
      <c r="E14" s="495">
        <v>0</v>
      </c>
      <c r="F14" s="495">
        <v>0</v>
      </c>
      <c r="G14" s="495">
        <f t="shared" si="1"/>
        <v>0</v>
      </c>
      <c r="H14" s="495">
        <v>0</v>
      </c>
      <c r="I14" s="495">
        <v>0</v>
      </c>
      <c r="J14" s="495">
        <v>0</v>
      </c>
    </row>
    <row r="15" spans="1:13" ht="12" customHeight="1">
      <c r="A15" s="488"/>
      <c r="B15" s="811" t="s">
        <v>217</v>
      </c>
      <c r="C15" s="812"/>
      <c r="D15" s="813"/>
      <c r="E15" s="495">
        <v>0</v>
      </c>
      <c r="F15" s="495">
        <v>0</v>
      </c>
      <c r="G15" s="495">
        <v>0</v>
      </c>
      <c r="H15" s="495">
        <v>0</v>
      </c>
      <c r="I15" s="495">
        <v>0</v>
      </c>
      <c r="J15" s="495">
        <v>0</v>
      </c>
    </row>
    <row r="16" spans="1:13" ht="12" customHeight="1">
      <c r="A16" s="488"/>
      <c r="B16" s="496"/>
      <c r="C16" s="812" t="s">
        <v>218</v>
      </c>
      <c r="D16" s="813"/>
      <c r="E16" s="495">
        <v>0</v>
      </c>
      <c r="F16" s="495">
        <v>0</v>
      </c>
      <c r="G16" s="495">
        <v>0</v>
      </c>
      <c r="H16" s="495">
        <v>0</v>
      </c>
      <c r="I16" s="495">
        <v>0</v>
      </c>
      <c r="J16" s="495">
        <f t="shared" si="0"/>
        <v>0</v>
      </c>
      <c r="M16" s="296"/>
    </row>
    <row r="17" spans="1:12" ht="12" customHeight="1">
      <c r="A17" s="488"/>
      <c r="B17" s="496"/>
      <c r="C17" s="812" t="s">
        <v>219</v>
      </c>
      <c r="D17" s="813"/>
      <c r="E17" s="495">
        <v>0</v>
      </c>
      <c r="F17" s="495">
        <v>0</v>
      </c>
      <c r="G17" s="495">
        <f t="shared" si="1"/>
        <v>0</v>
      </c>
      <c r="H17" s="495">
        <v>0</v>
      </c>
      <c r="I17" s="495">
        <v>0</v>
      </c>
      <c r="J17" s="495">
        <f t="shared" si="0"/>
        <v>0</v>
      </c>
    </row>
    <row r="18" spans="1:12" ht="12" customHeight="1">
      <c r="A18" s="488"/>
      <c r="B18" s="811" t="s">
        <v>220</v>
      </c>
      <c r="C18" s="812"/>
      <c r="D18" s="813"/>
      <c r="E18" s="495">
        <f>+E19+E20</f>
        <v>0</v>
      </c>
      <c r="F18" s="495">
        <f>+F19+F20</f>
        <v>0</v>
      </c>
      <c r="G18" s="495">
        <f t="shared" si="1"/>
        <v>0</v>
      </c>
      <c r="H18" s="495">
        <f>+H19+H20</f>
        <v>0</v>
      </c>
      <c r="I18" s="495">
        <f>+I19+I20</f>
        <v>0</v>
      </c>
      <c r="J18" s="495">
        <f t="shared" ref="J18:J24" si="2">+I18-E18</f>
        <v>0</v>
      </c>
    </row>
    <row r="19" spans="1:12" ht="12" customHeight="1">
      <c r="A19" s="488"/>
      <c r="B19" s="496"/>
      <c r="C19" s="812" t="s">
        <v>218</v>
      </c>
      <c r="D19" s="813"/>
      <c r="E19" s="495">
        <v>0</v>
      </c>
      <c r="F19" s="495">
        <v>0</v>
      </c>
      <c r="G19" s="495">
        <f t="shared" si="1"/>
        <v>0</v>
      </c>
      <c r="H19" s="495">
        <v>0</v>
      </c>
      <c r="I19" s="495">
        <v>0</v>
      </c>
      <c r="J19" s="495">
        <f>+I19-E19</f>
        <v>0</v>
      </c>
    </row>
    <row r="20" spans="1:12" ht="12" customHeight="1">
      <c r="A20" s="488"/>
      <c r="B20" s="496"/>
      <c r="C20" s="812" t="s">
        <v>219</v>
      </c>
      <c r="D20" s="813"/>
      <c r="E20" s="495">
        <v>0</v>
      </c>
      <c r="F20" s="495">
        <v>0</v>
      </c>
      <c r="G20" s="495">
        <f t="shared" si="1"/>
        <v>0</v>
      </c>
      <c r="H20" s="495">
        <v>0</v>
      </c>
      <c r="I20" s="495">
        <v>0</v>
      </c>
      <c r="J20" s="495">
        <f t="shared" si="2"/>
        <v>0</v>
      </c>
    </row>
    <row r="21" spans="1:12" ht="12" customHeight="1">
      <c r="A21" s="488"/>
      <c r="B21" s="811" t="s">
        <v>221</v>
      </c>
      <c r="C21" s="812"/>
      <c r="D21" s="813"/>
      <c r="E21" s="495">
        <v>0</v>
      </c>
      <c r="F21" s="495">
        <v>0</v>
      </c>
      <c r="G21" s="495">
        <f t="shared" si="1"/>
        <v>0</v>
      </c>
      <c r="H21" s="495">
        <v>0</v>
      </c>
      <c r="I21" s="495">
        <v>0</v>
      </c>
      <c r="J21" s="495">
        <f>+I21-E21</f>
        <v>0</v>
      </c>
      <c r="L21" s="61" t="s">
        <v>134</v>
      </c>
    </row>
    <row r="22" spans="1:12" ht="12" customHeight="1">
      <c r="A22" s="488"/>
      <c r="B22" s="811" t="s">
        <v>102</v>
      </c>
      <c r="C22" s="812"/>
      <c r="D22" s="813"/>
      <c r="E22" s="495">
        <v>0</v>
      </c>
      <c r="F22" s="495">
        <v>0</v>
      </c>
      <c r="G22" s="495">
        <f t="shared" si="1"/>
        <v>0</v>
      </c>
      <c r="H22" s="495">
        <v>0</v>
      </c>
      <c r="I22" s="495">
        <v>0</v>
      </c>
      <c r="J22" s="495">
        <f t="shared" si="2"/>
        <v>0</v>
      </c>
    </row>
    <row r="23" spans="1:12" ht="12" customHeight="1">
      <c r="A23" s="497"/>
      <c r="B23" s="811" t="s">
        <v>222</v>
      </c>
      <c r="C23" s="812"/>
      <c r="D23" s="813"/>
      <c r="E23" s="495">
        <v>0</v>
      </c>
      <c r="F23" s="495">
        <v>0</v>
      </c>
      <c r="G23" s="495">
        <v>0</v>
      </c>
      <c r="H23" s="495">
        <v>0</v>
      </c>
      <c r="I23" s="495">
        <v>0</v>
      </c>
      <c r="J23" s="495">
        <v>0</v>
      </c>
    </row>
    <row r="24" spans="1:12" ht="12" customHeight="1">
      <c r="A24" s="488"/>
      <c r="B24" s="811" t="s">
        <v>223</v>
      </c>
      <c r="C24" s="812"/>
      <c r="D24" s="813"/>
      <c r="E24" s="495">
        <v>0</v>
      </c>
      <c r="F24" s="495">
        <v>0</v>
      </c>
      <c r="G24" s="495">
        <f t="shared" si="1"/>
        <v>0</v>
      </c>
      <c r="H24" s="495">
        <v>0</v>
      </c>
      <c r="I24" s="495">
        <v>0</v>
      </c>
      <c r="J24" s="495">
        <f t="shared" si="2"/>
        <v>0</v>
      </c>
    </row>
    <row r="25" spans="1:12" ht="12" customHeight="1">
      <c r="A25" s="488"/>
      <c r="B25" s="498"/>
      <c r="C25" s="499"/>
      <c r="D25" s="500"/>
      <c r="E25" s="501"/>
      <c r="F25" s="502"/>
      <c r="G25" s="502"/>
      <c r="H25" s="502"/>
      <c r="I25" s="502"/>
      <c r="J25" s="502"/>
    </row>
    <row r="26" spans="1:12" ht="12" customHeight="1">
      <c r="A26" s="483"/>
      <c r="B26" s="503"/>
      <c r="C26" s="504"/>
      <c r="D26" s="505" t="s">
        <v>224</v>
      </c>
      <c r="E26" s="506">
        <f>SUM(E11+E12+E13+E14+E15+E18+E21+E22+E23+E24)</f>
        <v>0</v>
      </c>
      <c r="F26" s="506">
        <f>SUM(F11+F12+F13+F14+F15+F18+F21+F22+F23+F24)</f>
        <v>0</v>
      </c>
      <c r="G26" s="506">
        <f>SUM(G11+G12+G13+G14+G15+G18+G21+G22+G23+G24)</f>
        <v>0</v>
      </c>
      <c r="H26" s="506">
        <f>SUM(H11+H12+H13+H14+H15+H18+H21+H22+H23+H24)</f>
        <v>0</v>
      </c>
      <c r="I26" s="506">
        <f>SUM(I11+I12+I13+I14+I15+I18+I21+I22+I23+I24)</f>
        <v>0</v>
      </c>
      <c r="J26" s="814">
        <f>+J11+J12+J13+J14+J15+J18+J21+J22+J23+J24</f>
        <v>0</v>
      </c>
    </row>
    <row r="27" spans="1:12" ht="12" customHeight="1">
      <c r="A27" s="488"/>
      <c r="B27" s="507"/>
      <c r="C27" s="507"/>
      <c r="D27" s="507"/>
      <c r="E27" s="508"/>
      <c r="F27" s="508"/>
      <c r="G27" s="508"/>
      <c r="H27" s="816" t="s">
        <v>399</v>
      </c>
      <c r="I27" s="817"/>
      <c r="J27" s="815"/>
    </row>
    <row r="28" spans="1:12" ht="12" customHeight="1">
      <c r="A28" s="483"/>
      <c r="B28" s="483"/>
      <c r="C28" s="483"/>
      <c r="D28" s="483"/>
      <c r="E28" s="484"/>
      <c r="F28" s="484"/>
      <c r="G28" s="484"/>
      <c r="H28" s="484"/>
      <c r="I28" s="484"/>
      <c r="J28" s="484"/>
    </row>
    <row r="29" spans="1:12" ht="12" customHeight="1">
      <c r="A29" s="483"/>
      <c r="B29" s="810" t="s">
        <v>225</v>
      </c>
      <c r="C29" s="810"/>
      <c r="D29" s="810"/>
      <c r="E29" s="809" t="s">
        <v>205</v>
      </c>
      <c r="F29" s="809"/>
      <c r="G29" s="809"/>
      <c r="H29" s="809"/>
      <c r="I29" s="809"/>
      <c r="J29" s="810" t="s">
        <v>206</v>
      </c>
    </row>
    <row r="30" spans="1:12" ht="25.5">
      <c r="A30" s="483"/>
      <c r="B30" s="810"/>
      <c r="C30" s="810"/>
      <c r="D30" s="810"/>
      <c r="E30" s="486" t="s">
        <v>207</v>
      </c>
      <c r="F30" s="487" t="s">
        <v>208</v>
      </c>
      <c r="G30" s="486" t="s">
        <v>209</v>
      </c>
      <c r="H30" s="486" t="s">
        <v>210</v>
      </c>
      <c r="I30" s="486" t="s">
        <v>211</v>
      </c>
      <c r="J30" s="810"/>
    </row>
    <row r="31" spans="1:12" ht="12" customHeight="1">
      <c r="A31" s="483"/>
      <c r="B31" s="810"/>
      <c r="C31" s="810"/>
      <c r="D31" s="810"/>
      <c r="E31" s="486" t="s">
        <v>212</v>
      </c>
      <c r="F31" s="486" t="s">
        <v>213</v>
      </c>
      <c r="G31" s="486" t="s">
        <v>214</v>
      </c>
      <c r="H31" s="486" t="s">
        <v>215</v>
      </c>
      <c r="I31" s="486" t="s">
        <v>216</v>
      </c>
      <c r="J31" s="486" t="s">
        <v>230</v>
      </c>
    </row>
    <row r="32" spans="1:12" ht="12" customHeight="1">
      <c r="A32" s="488"/>
      <c r="B32" s="489"/>
      <c r="C32" s="490"/>
      <c r="D32" s="491"/>
      <c r="E32" s="493"/>
      <c r="F32" s="493"/>
      <c r="G32" s="493"/>
      <c r="H32" s="493"/>
      <c r="I32" s="493"/>
      <c r="J32" s="493"/>
    </row>
    <row r="33" spans="1:13" ht="12" customHeight="1">
      <c r="A33" s="488"/>
      <c r="B33" s="509" t="s">
        <v>226</v>
      </c>
      <c r="C33" s="510"/>
      <c r="D33" s="511"/>
      <c r="E33" s="512">
        <v>0</v>
      </c>
      <c r="F33" s="512">
        <v>0</v>
      </c>
      <c r="G33" s="512">
        <v>0</v>
      </c>
      <c r="H33" s="512">
        <v>0</v>
      </c>
      <c r="I33" s="512">
        <v>0</v>
      </c>
      <c r="J33" s="512">
        <v>0</v>
      </c>
    </row>
    <row r="34" spans="1:13" ht="12" customHeight="1">
      <c r="A34" s="488"/>
      <c r="B34" s="496"/>
      <c r="C34" s="812" t="s">
        <v>85</v>
      </c>
      <c r="D34" s="813"/>
      <c r="E34" s="495">
        <v>0</v>
      </c>
      <c r="F34" s="495">
        <v>0</v>
      </c>
      <c r="G34" s="495">
        <f>+E34+F34</f>
        <v>0</v>
      </c>
      <c r="H34" s="495">
        <v>0</v>
      </c>
      <c r="I34" s="495">
        <v>0</v>
      </c>
      <c r="J34" s="495">
        <f>+I34-E34</f>
        <v>0</v>
      </c>
    </row>
    <row r="35" spans="1:13" ht="12" customHeight="1">
      <c r="A35" s="488"/>
      <c r="B35" s="496"/>
      <c r="C35" s="812" t="s">
        <v>89</v>
      </c>
      <c r="D35" s="813"/>
      <c r="E35" s="495">
        <v>0</v>
      </c>
      <c r="F35" s="495">
        <v>0</v>
      </c>
      <c r="G35" s="495">
        <f t="shared" ref="G35:G49" si="3">+E35+F35</f>
        <v>0</v>
      </c>
      <c r="H35" s="495">
        <v>0</v>
      </c>
      <c r="I35" s="495">
        <v>0</v>
      </c>
      <c r="J35" s="495">
        <f t="shared" ref="J35:J52" si="4">+I35-E35</f>
        <v>0</v>
      </c>
    </row>
    <row r="36" spans="1:13" ht="12" customHeight="1">
      <c r="A36" s="488"/>
      <c r="B36" s="496"/>
      <c r="C36" s="812" t="s">
        <v>91</v>
      </c>
      <c r="D36" s="813"/>
      <c r="E36" s="495">
        <v>0</v>
      </c>
      <c r="F36" s="495">
        <v>0</v>
      </c>
      <c r="G36" s="495">
        <v>0</v>
      </c>
      <c r="H36" s="495">
        <v>0</v>
      </c>
      <c r="I36" s="495">
        <v>0</v>
      </c>
      <c r="J36" s="495">
        <f t="shared" si="4"/>
        <v>0</v>
      </c>
    </row>
    <row r="37" spans="1:13" ht="12" customHeight="1">
      <c r="A37" s="488"/>
      <c r="B37" s="496"/>
      <c r="C37" s="812" t="s">
        <v>217</v>
      </c>
      <c r="D37" s="813"/>
      <c r="E37" s="495">
        <f>+E38+E39</f>
        <v>0</v>
      </c>
      <c r="F37" s="495">
        <f>+F38+F39</f>
        <v>0</v>
      </c>
      <c r="G37" s="495">
        <f t="shared" si="3"/>
        <v>0</v>
      </c>
      <c r="H37" s="495">
        <f>+H38+H39</f>
        <v>0</v>
      </c>
      <c r="I37" s="495">
        <f>+I38+I39</f>
        <v>0</v>
      </c>
      <c r="J37" s="495">
        <f t="shared" si="4"/>
        <v>0</v>
      </c>
      <c r="M37" s="292" t="s">
        <v>134</v>
      </c>
    </row>
    <row r="38" spans="1:13" ht="12" customHeight="1">
      <c r="A38" s="488"/>
      <c r="B38" s="496"/>
      <c r="C38" s="513"/>
      <c r="D38" s="514" t="s">
        <v>218</v>
      </c>
      <c r="E38" s="495">
        <f>+E16</f>
        <v>0</v>
      </c>
      <c r="F38" s="495">
        <f>+F16</f>
        <v>0</v>
      </c>
      <c r="G38" s="495">
        <f t="shared" si="3"/>
        <v>0</v>
      </c>
      <c r="H38" s="495">
        <f>+H16</f>
        <v>0</v>
      </c>
      <c r="I38" s="495">
        <f>+I16</f>
        <v>0</v>
      </c>
      <c r="J38" s="495">
        <f t="shared" si="4"/>
        <v>0</v>
      </c>
    </row>
    <row r="39" spans="1:13" ht="12" customHeight="1">
      <c r="A39" s="488"/>
      <c r="B39" s="496"/>
      <c r="C39" s="513"/>
      <c r="D39" s="514" t="s">
        <v>219</v>
      </c>
      <c r="E39" s="495">
        <v>0</v>
      </c>
      <c r="F39" s="495">
        <v>0</v>
      </c>
      <c r="G39" s="495">
        <f t="shared" si="3"/>
        <v>0</v>
      </c>
      <c r="H39" s="495">
        <v>0</v>
      </c>
      <c r="I39" s="495">
        <v>0</v>
      </c>
      <c r="J39" s="495">
        <f t="shared" si="4"/>
        <v>0</v>
      </c>
    </row>
    <row r="40" spans="1:13" ht="12" customHeight="1">
      <c r="A40" s="488"/>
      <c r="B40" s="496"/>
      <c r="C40" s="812" t="s">
        <v>220</v>
      </c>
      <c r="D40" s="813"/>
      <c r="E40" s="495">
        <f>+E41+E42</f>
        <v>0</v>
      </c>
      <c r="F40" s="495">
        <f>+F41+F42</f>
        <v>0</v>
      </c>
      <c r="G40" s="495">
        <f>+G41+G42</f>
        <v>0</v>
      </c>
      <c r="H40" s="495">
        <f>+H41+H42</f>
        <v>0</v>
      </c>
      <c r="I40" s="495">
        <f>+I41+I42</f>
        <v>0</v>
      </c>
      <c r="J40" s="495">
        <f t="shared" si="4"/>
        <v>0</v>
      </c>
    </row>
    <row r="41" spans="1:13" ht="12" customHeight="1">
      <c r="A41" s="488"/>
      <c r="B41" s="496"/>
      <c r="C41" s="513"/>
      <c r="D41" s="514" t="s">
        <v>218</v>
      </c>
      <c r="E41" s="495">
        <v>0</v>
      </c>
      <c r="F41" s="495">
        <v>0</v>
      </c>
      <c r="G41" s="495">
        <f t="shared" si="3"/>
        <v>0</v>
      </c>
      <c r="H41" s="495">
        <v>0</v>
      </c>
      <c r="I41" s="495">
        <v>0</v>
      </c>
      <c r="J41" s="495">
        <f t="shared" si="4"/>
        <v>0</v>
      </c>
    </row>
    <row r="42" spans="1:13" ht="12" customHeight="1">
      <c r="A42" s="488"/>
      <c r="B42" s="496"/>
      <c r="C42" s="513"/>
      <c r="D42" s="514" t="s">
        <v>219</v>
      </c>
      <c r="E42" s="495">
        <v>0</v>
      </c>
      <c r="F42" s="495">
        <v>0</v>
      </c>
      <c r="G42" s="495">
        <f t="shared" si="3"/>
        <v>0</v>
      </c>
      <c r="H42" s="495">
        <v>0</v>
      </c>
      <c r="I42" s="495">
        <v>0</v>
      </c>
      <c r="J42" s="495">
        <f t="shared" si="4"/>
        <v>0</v>
      </c>
    </row>
    <row r="43" spans="1:13" ht="12" customHeight="1">
      <c r="A43" s="488"/>
      <c r="B43" s="496"/>
      <c r="C43" s="812" t="s">
        <v>102</v>
      </c>
      <c r="D43" s="813"/>
      <c r="E43" s="495">
        <v>0</v>
      </c>
      <c r="F43" s="495">
        <v>0</v>
      </c>
      <c r="G43" s="495">
        <f t="shared" si="3"/>
        <v>0</v>
      </c>
      <c r="H43" s="495">
        <v>0</v>
      </c>
      <c r="I43" s="495">
        <v>0</v>
      </c>
      <c r="J43" s="495">
        <f t="shared" si="4"/>
        <v>0</v>
      </c>
    </row>
    <row r="44" spans="1:13" ht="12" customHeight="1">
      <c r="A44" s="488"/>
      <c r="B44" s="496"/>
      <c r="C44" s="812" t="s">
        <v>222</v>
      </c>
      <c r="D44" s="813"/>
      <c r="E44" s="495">
        <v>0</v>
      </c>
      <c r="F44" s="495">
        <v>0</v>
      </c>
      <c r="G44" s="495">
        <v>0</v>
      </c>
      <c r="H44" s="495">
        <v>0</v>
      </c>
      <c r="I44" s="495">
        <v>0</v>
      </c>
      <c r="J44" s="495">
        <v>0</v>
      </c>
    </row>
    <row r="45" spans="1:13" ht="12" customHeight="1">
      <c r="A45" s="488"/>
      <c r="B45" s="496"/>
      <c r="C45" s="513"/>
      <c r="D45" s="514"/>
      <c r="E45" s="495"/>
      <c r="F45" s="495"/>
      <c r="G45" s="515"/>
      <c r="H45" s="495"/>
      <c r="I45" s="495"/>
      <c r="J45" s="515"/>
    </row>
    <row r="46" spans="1:13" ht="12" customHeight="1">
      <c r="A46" s="488"/>
      <c r="B46" s="509" t="s">
        <v>227</v>
      </c>
      <c r="C46" s="510"/>
      <c r="D46" s="514"/>
      <c r="E46" s="512">
        <f>+E47+E48+E49</f>
        <v>0</v>
      </c>
      <c r="F46" s="512">
        <f>+F47+F48+F49</f>
        <v>0</v>
      </c>
      <c r="G46" s="512">
        <f>+G47+G48+G49</f>
        <v>0</v>
      </c>
      <c r="H46" s="512">
        <f>+H47+H48+H49</f>
        <v>0</v>
      </c>
      <c r="I46" s="512">
        <f>+I47+I48+I49</f>
        <v>0</v>
      </c>
      <c r="J46" s="512">
        <f t="shared" si="4"/>
        <v>0</v>
      </c>
    </row>
    <row r="47" spans="1:13" ht="12" customHeight="1">
      <c r="A47" s="488"/>
      <c r="B47" s="509"/>
      <c r="C47" s="812" t="s">
        <v>197</v>
      </c>
      <c r="D47" s="813"/>
      <c r="E47" s="495">
        <v>0</v>
      </c>
      <c r="F47" s="495">
        <v>0</v>
      </c>
      <c r="G47" s="495">
        <f t="shared" si="3"/>
        <v>0</v>
      </c>
      <c r="H47" s="495">
        <v>0</v>
      </c>
      <c r="I47" s="495">
        <v>0</v>
      </c>
      <c r="J47" s="495">
        <f t="shared" si="4"/>
        <v>0</v>
      </c>
    </row>
    <row r="48" spans="1:13" ht="12" customHeight="1">
      <c r="A48" s="488"/>
      <c r="B48" s="496"/>
      <c r="C48" s="812" t="s">
        <v>221</v>
      </c>
      <c r="D48" s="813"/>
      <c r="E48" s="495">
        <f>+E21</f>
        <v>0</v>
      </c>
      <c r="F48" s="495">
        <f>+F21</f>
        <v>0</v>
      </c>
      <c r="G48" s="495">
        <f t="shared" si="3"/>
        <v>0</v>
      </c>
      <c r="H48" s="495">
        <f>+H21</f>
        <v>0</v>
      </c>
      <c r="I48" s="495">
        <f>+I21</f>
        <v>0</v>
      </c>
      <c r="J48" s="495">
        <f t="shared" si="4"/>
        <v>0</v>
      </c>
    </row>
    <row r="49" spans="1:11" ht="12" customHeight="1">
      <c r="A49" s="488"/>
      <c r="B49" s="496"/>
      <c r="C49" s="812" t="s">
        <v>222</v>
      </c>
      <c r="D49" s="813"/>
      <c r="E49" s="495">
        <v>0</v>
      </c>
      <c r="F49" s="495">
        <v>0</v>
      </c>
      <c r="G49" s="495">
        <f t="shared" si="3"/>
        <v>0</v>
      </c>
      <c r="H49" s="495">
        <v>0</v>
      </c>
      <c r="I49" s="495">
        <v>0</v>
      </c>
      <c r="J49" s="495">
        <f t="shared" si="4"/>
        <v>0</v>
      </c>
    </row>
    <row r="50" spans="1:11" s="64" customFormat="1" ht="12" customHeight="1">
      <c r="A50" s="483"/>
      <c r="B50" s="516"/>
      <c r="C50" s="517"/>
      <c r="D50" s="518"/>
      <c r="E50" s="519"/>
      <c r="F50" s="519"/>
      <c r="G50" s="519"/>
      <c r="H50" s="519"/>
      <c r="I50" s="519"/>
      <c r="J50" s="519"/>
      <c r="K50" s="63"/>
    </row>
    <row r="51" spans="1:11" ht="12" customHeight="1">
      <c r="A51" s="488"/>
      <c r="B51" s="509" t="s">
        <v>228</v>
      </c>
      <c r="C51" s="520"/>
      <c r="D51" s="514"/>
      <c r="E51" s="512">
        <f>+E52</f>
        <v>0</v>
      </c>
      <c r="F51" s="512">
        <f>+F52</f>
        <v>0</v>
      </c>
      <c r="G51" s="512">
        <f>+G52</f>
        <v>0</v>
      </c>
      <c r="H51" s="512">
        <f>+H52</f>
        <v>0</v>
      </c>
      <c r="I51" s="512">
        <f>+I52</f>
        <v>0</v>
      </c>
      <c r="J51" s="512">
        <f t="shared" si="4"/>
        <v>0</v>
      </c>
    </row>
    <row r="52" spans="1:11" ht="12" customHeight="1">
      <c r="A52" s="488"/>
      <c r="B52" s="496"/>
      <c r="C52" s="812" t="s">
        <v>223</v>
      </c>
      <c r="D52" s="813"/>
      <c r="E52" s="495">
        <v>0</v>
      </c>
      <c r="F52" s="495">
        <v>0</v>
      </c>
      <c r="G52" s="495">
        <f t="shared" ref="G52" si="5">+E52+F52</f>
        <v>0</v>
      </c>
      <c r="H52" s="495">
        <v>0</v>
      </c>
      <c r="I52" s="495">
        <v>0</v>
      </c>
      <c r="J52" s="495">
        <f t="shared" si="4"/>
        <v>0</v>
      </c>
    </row>
    <row r="53" spans="1:11" ht="12" customHeight="1">
      <c r="A53" s="488"/>
      <c r="B53" s="521"/>
      <c r="C53" s="522"/>
      <c r="D53" s="523"/>
      <c r="E53" s="524"/>
      <c r="F53" s="524"/>
      <c r="G53" s="524"/>
      <c r="H53" s="524"/>
      <c r="I53" s="524"/>
      <c r="J53" s="524"/>
    </row>
    <row r="54" spans="1:11" ht="12" customHeight="1">
      <c r="A54" s="483"/>
      <c r="B54" s="525"/>
      <c r="C54" s="526"/>
      <c r="D54" s="527" t="s">
        <v>224</v>
      </c>
      <c r="E54" s="506">
        <f>+E34+E35+E36+E37+E40+E43+E44+E46+E51</f>
        <v>0</v>
      </c>
      <c r="F54" s="506">
        <f t="shared" ref="F54:I54" si="6">+F34+F35+F36+F37+F40+F43+F44+F46+F51</f>
        <v>0</v>
      </c>
      <c r="G54" s="506">
        <f t="shared" si="6"/>
        <v>0</v>
      </c>
      <c r="H54" s="506">
        <f t="shared" si="6"/>
        <v>0</v>
      </c>
      <c r="I54" s="506">
        <f t="shared" si="6"/>
        <v>0</v>
      </c>
      <c r="J54" s="528">
        <f>+J33+J46+J51</f>
        <v>0</v>
      </c>
    </row>
    <row r="55" spans="1:11" ht="12.75">
      <c r="A55" s="488"/>
      <c r="B55" s="507"/>
      <c r="C55" s="507"/>
      <c r="D55" s="507"/>
      <c r="E55" s="529"/>
      <c r="F55" s="529"/>
      <c r="G55" s="529"/>
      <c r="H55" s="819" t="s">
        <v>399</v>
      </c>
      <c r="I55" s="820"/>
      <c r="J55" s="530"/>
    </row>
    <row r="56" spans="1:11">
      <c r="A56" s="62"/>
      <c r="B56" s="818"/>
      <c r="C56" s="818"/>
      <c r="D56" s="818"/>
      <c r="E56" s="818"/>
      <c r="F56" s="818"/>
      <c r="G56" s="818"/>
      <c r="H56" s="818"/>
      <c r="I56" s="818"/>
      <c r="J56" s="818"/>
    </row>
    <row r="57" spans="1:11" ht="12">
      <c r="B57" s="78" t="s">
        <v>229</v>
      </c>
      <c r="C57" s="78"/>
      <c r="D57" s="78"/>
      <c r="E57" s="78"/>
      <c r="F57" s="78"/>
      <c r="G57" s="78"/>
      <c r="H57" s="78"/>
      <c r="I57" s="78"/>
      <c r="J57" s="60"/>
    </row>
    <row r="58" spans="1:11">
      <c r="B58" s="60"/>
      <c r="C58" s="60"/>
      <c r="D58" s="60"/>
      <c r="E58" s="60"/>
      <c r="F58" s="60"/>
      <c r="G58" s="60"/>
      <c r="H58" s="60"/>
      <c r="I58" s="60"/>
      <c r="J58" s="60"/>
    </row>
    <row r="59" spans="1:11">
      <c r="B59" s="60"/>
      <c r="C59" s="60"/>
      <c r="D59" s="60"/>
      <c r="E59" s="60"/>
      <c r="F59" s="60"/>
      <c r="G59" s="60"/>
      <c r="H59" s="60"/>
      <c r="I59" s="60"/>
      <c r="J59" s="60"/>
    </row>
    <row r="62" spans="1:11">
      <c r="D62" s="265"/>
      <c r="H62" s="798"/>
      <c r="I62" s="798"/>
    </row>
    <row r="63" spans="1:11" ht="15">
      <c r="D63" s="532" t="str">
        <f>+EFE!D56</f>
        <v>Juliana Orozco Dagnino</v>
      </c>
      <c r="E63" s="533"/>
      <c r="F63" s="533"/>
      <c r="G63" s="533"/>
      <c r="H63" s="799" t="str">
        <f>+EFE!L56</f>
        <v>Ivonne Sarahi Flores Duarte</v>
      </c>
      <c r="I63" s="799"/>
    </row>
    <row r="64" spans="1:11" ht="15">
      <c r="D64" s="532" t="str">
        <f>+EFE!D57</f>
        <v>Directora IMCACECO</v>
      </c>
      <c r="E64" s="533"/>
      <c r="F64" s="533"/>
      <c r="G64" s="533"/>
      <c r="H64" s="799" t="str">
        <f>+EFE!L57</f>
        <v>Coordinadora Administrativa</v>
      </c>
      <c r="I64" s="799"/>
    </row>
    <row r="65" spans="4:9" ht="15">
      <c r="D65" s="533"/>
      <c r="E65" s="533"/>
      <c r="F65" s="533"/>
      <c r="G65" s="533"/>
      <c r="H65" s="533"/>
      <c r="I65" s="533"/>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workbookViewId="0">
      <selection activeCell="B4" sqref="B4:I4"/>
    </sheetView>
  </sheetViews>
  <sheetFormatPr defaultColWidth="11.42578125" defaultRowHeight="15"/>
  <cols>
    <col min="1" max="1" width="2.28515625" style="65" customWidth="1"/>
    <col min="2" max="2" width="3.28515625" style="61" customWidth="1"/>
    <col min="3" max="3" width="41" style="61" customWidth="1"/>
    <col min="4" max="4" width="12.7109375" style="61" customWidth="1"/>
    <col min="5" max="5" width="13.5703125" style="61" customWidth="1"/>
    <col min="6" max="8" width="12.7109375" style="61" customWidth="1"/>
    <col min="9" max="9" width="13" style="61" customWidth="1"/>
    <col min="10" max="10" width="2.7109375" style="65" customWidth="1"/>
  </cols>
  <sheetData>
    <row r="1" spans="2:9" s="65" customFormat="1">
      <c r="B1" s="60"/>
      <c r="C1" s="60"/>
      <c r="D1" s="60"/>
      <c r="E1" s="60"/>
      <c r="F1" s="60"/>
      <c r="G1" s="60"/>
      <c r="H1" s="60"/>
      <c r="I1" s="60"/>
    </row>
    <row r="2" spans="2:9">
      <c r="B2" s="800" t="s">
        <v>449</v>
      </c>
      <c r="C2" s="801"/>
      <c r="D2" s="801"/>
      <c r="E2" s="801"/>
      <c r="F2" s="801"/>
      <c r="G2" s="801"/>
      <c r="H2" s="801"/>
      <c r="I2" s="802"/>
    </row>
    <row r="3" spans="2:9">
      <c r="B3" s="803" t="str">
        <f>+EA!C5</f>
        <v>INSTITUTO MUNICIPAL DE CAPACITACION Y CERTIFICACION POR COMPETENCIAS B.C.</v>
      </c>
      <c r="C3" s="804"/>
      <c r="D3" s="804"/>
      <c r="E3" s="804"/>
      <c r="F3" s="804"/>
      <c r="G3" s="804"/>
      <c r="H3" s="804"/>
      <c r="I3" s="805"/>
    </row>
    <row r="4" spans="2:9">
      <c r="B4" s="803" t="s">
        <v>231</v>
      </c>
      <c r="C4" s="804"/>
      <c r="D4" s="804"/>
      <c r="E4" s="804"/>
      <c r="F4" s="804"/>
      <c r="G4" s="804"/>
      <c r="H4" s="804"/>
      <c r="I4" s="805"/>
    </row>
    <row r="5" spans="2:9">
      <c r="B5" s="803" t="s">
        <v>232</v>
      </c>
      <c r="C5" s="804"/>
      <c r="D5" s="804"/>
      <c r="E5" s="804"/>
      <c r="F5" s="804"/>
      <c r="G5" s="804"/>
      <c r="H5" s="804"/>
      <c r="I5" s="805"/>
    </row>
    <row r="6" spans="2:9">
      <c r="B6" s="806" t="s">
        <v>458</v>
      </c>
      <c r="C6" s="807"/>
      <c r="D6" s="807"/>
      <c r="E6" s="807"/>
      <c r="F6" s="807"/>
      <c r="G6" s="807"/>
      <c r="H6" s="807"/>
      <c r="I6" s="808"/>
    </row>
    <row r="7" spans="2:9" s="65" customFormat="1">
      <c r="B7" s="75"/>
      <c r="C7" s="75"/>
      <c r="D7" s="75"/>
      <c r="E7" s="75"/>
      <c r="F7" s="75"/>
      <c r="G7" s="75"/>
      <c r="H7" s="75"/>
      <c r="I7" s="75"/>
    </row>
    <row r="8" spans="2:9">
      <c r="B8" s="821" t="s">
        <v>76</v>
      </c>
      <c r="C8" s="821"/>
      <c r="D8" s="822" t="s">
        <v>233</v>
      </c>
      <c r="E8" s="822"/>
      <c r="F8" s="822"/>
      <c r="G8" s="822"/>
      <c r="H8" s="822"/>
      <c r="I8" s="822" t="s">
        <v>234</v>
      </c>
    </row>
    <row r="9" spans="2:9" ht="51">
      <c r="B9" s="821"/>
      <c r="C9" s="821"/>
      <c r="D9" s="550" t="s">
        <v>235</v>
      </c>
      <c r="E9" s="550" t="s">
        <v>236</v>
      </c>
      <c r="F9" s="550" t="s">
        <v>209</v>
      </c>
      <c r="G9" s="550" t="s">
        <v>210</v>
      </c>
      <c r="H9" s="550" t="s">
        <v>237</v>
      </c>
      <c r="I9" s="822"/>
    </row>
    <row r="10" spans="2:9">
      <c r="B10" s="821"/>
      <c r="C10" s="821"/>
      <c r="D10" s="550">
        <v>1</v>
      </c>
      <c r="E10" s="550">
        <v>2</v>
      </c>
      <c r="F10" s="550" t="s">
        <v>238</v>
      </c>
      <c r="G10" s="550">
        <v>4</v>
      </c>
      <c r="H10" s="550">
        <v>5</v>
      </c>
      <c r="I10" s="550" t="s">
        <v>239</v>
      </c>
    </row>
    <row r="11" spans="2:9">
      <c r="B11" s="536"/>
      <c r="C11" s="537"/>
      <c r="D11" s="538"/>
      <c r="E11" s="538"/>
      <c r="F11" s="538"/>
      <c r="G11" s="538"/>
      <c r="H11" s="538"/>
      <c r="I11" s="539"/>
    </row>
    <row r="12" spans="2:9" ht="42.75">
      <c r="B12" s="540"/>
      <c r="C12" s="541" t="s">
        <v>453</v>
      </c>
      <c r="D12" s="542">
        <v>0</v>
      </c>
      <c r="E12" s="542">
        <v>0</v>
      </c>
      <c r="F12" s="542">
        <v>0</v>
      </c>
      <c r="G12" s="542">
        <v>0</v>
      </c>
      <c r="H12" s="542">
        <v>0</v>
      </c>
      <c r="I12" s="542">
        <f>+F12-G12</f>
        <v>0</v>
      </c>
    </row>
    <row r="13" spans="2:9">
      <c r="B13" s="540"/>
      <c r="C13" s="543"/>
      <c r="D13" s="542">
        <v>0</v>
      </c>
      <c r="E13" s="542">
        <v>0</v>
      </c>
      <c r="F13" s="542">
        <f t="shared" ref="F13:F20" si="0">+D13+E13</f>
        <v>0</v>
      </c>
      <c r="G13" s="542">
        <v>0</v>
      </c>
      <c r="H13" s="542">
        <v>0</v>
      </c>
      <c r="I13" s="542">
        <f t="shared" ref="I13:I20" si="1">+F13-G13</f>
        <v>0</v>
      </c>
    </row>
    <row r="14" spans="2:9">
      <c r="B14" s="540"/>
      <c r="C14" s="543"/>
      <c r="D14" s="542">
        <v>0</v>
      </c>
      <c r="E14" s="542">
        <v>0</v>
      </c>
      <c r="F14" s="542">
        <f t="shared" si="0"/>
        <v>0</v>
      </c>
      <c r="G14" s="542">
        <v>0</v>
      </c>
      <c r="H14" s="542">
        <v>0</v>
      </c>
      <c r="I14" s="542">
        <f t="shared" si="1"/>
        <v>0</v>
      </c>
    </row>
    <row r="15" spans="2:9">
      <c r="B15" s="540"/>
      <c r="C15" s="543"/>
      <c r="D15" s="542">
        <v>0</v>
      </c>
      <c r="E15" s="542">
        <v>0</v>
      </c>
      <c r="F15" s="542">
        <f t="shared" si="0"/>
        <v>0</v>
      </c>
      <c r="G15" s="542">
        <v>0</v>
      </c>
      <c r="H15" s="542">
        <v>0</v>
      </c>
      <c r="I15" s="542">
        <f t="shared" si="1"/>
        <v>0</v>
      </c>
    </row>
    <row r="16" spans="2:9">
      <c r="B16" s="540"/>
      <c r="C16" s="543"/>
      <c r="D16" s="542">
        <v>0</v>
      </c>
      <c r="E16" s="542">
        <v>0</v>
      </c>
      <c r="F16" s="542">
        <f t="shared" si="0"/>
        <v>0</v>
      </c>
      <c r="G16" s="542">
        <v>0</v>
      </c>
      <c r="H16" s="542">
        <v>0</v>
      </c>
      <c r="I16" s="542">
        <f t="shared" si="1"/>
        <v>0</v>
      </c>
    </row>
    <row r="17" spans="1:10">
      <c r="B17" s="540"/>
      <c r="C17" s="543"/>
      <c r="D17" s="542">
        <v>0</v>
      </c>
      <c r="E17" s="542">
        <v>0</v>
      </c>
      <c r="F17" s="542">
        <f t="shared" si="0"/>
        <v>0</v>
      </c>
      <c r="G17" s="542">
        <v>0</v>
      </c>
      <c r="H17" s="542">
        <v>0</v>
      </c>
      <c r="I17" s="542">
        <f t="shared" si="1"/>
        <v>0</v>
      </c>
    </row>
    <row r="18" spans="1:10">
      <c r="B18" s="540"/>
      <c r="C18" s="543"/>
      <c r="D18" s="542">
        <v>0</v>
      </c>
      <c r="E18" s="542">
        <v>0</v>
      </c>
      <c r="F18" s="542">
        <f t="shared" si="0"/>
        <v>0</v>
      </c>
      <c r="G18" s="542">
        <v>0</v>
      </c>
      <c r="H18" s="542">
        <v>0</v>
      </c>
      <c r="I18" s="542">
        <f t="shared" si="1"/>
        <v>0</v>
      </c>
    </row>
    <row r="19" spans="1:10">
      <c r="B19" s="540"/>
      <c r="C19" s="543"/>
      <c r="D19" s="542">
        <v>0</v>
      </c>
      <c r="E19" s="542">
        <v>0</v>
      </c>
      <c r="F19" s="542">
        <f t="shared" si="0"/>
        <v>0</v>
      </c>
      <c r="G19" s="542">
        <v>0</v>
      </c>
      <c r="H19" s="542">
        <v>0</v>
      </c>
      <c r="I19" s="542">
        <f t="shared" si="1"/>
        <v>0</v>
      </c>
    </row>
    <row r="20" spans="1:10">
      <c r="B20" s="540"/>
      <c r="C20" s="543"/>
      <c r="D20" s="542">
        <v>0</v>
      </c>
      <c r="E20" s="542">
        <v>0</v>
      </c>
      <c r="F20" s="542">
        <f t="shared" si="0"/>
        <v>0</v>
      </c>
      <c r="G20" s="542">
        <v>0</v>
      </c>
      <c r="H20" s="542">
        <v>0</v>
      </c>
      <c r="I20" s="542">
        <f t="shared" si="1"/>
        <v>0</v>
      </c>
    </row>
    <row r="21" spans="1:10">
      <c r="B21" s="544"/>
      <c r="C21" s="545"/>
      <c r="D21" s="546"/>
      <c r="E21" s="546"/>
      <c r="F21" s="546"/>
      <c r="G21" s="546"/>
      <c r="H21" s="546"/>
      <c r="I21" s="546"/>
    </row>
    <row r="22" spans="1:10" s="67" customFormat="1">
      <c r="A22" s="66"/>
      <c r="B22" s="547"/>
      <c r="C22" s="548" t="s">
        <v>240</v>
      </c>
      <c r="D22" s="549">
        <f>SUM(D12:D20)</f>
        <v>0</v>
      </c>
      <c r="E22" s="549">
        <f t="shared" ref="E22:H22" si="2">SUM(E12:E20)</f>
        <v>0</v>
      </c>
      <c r="F22" s="549">
        <f t="shared" si="2"/>
        <v>0</v>
      </c>
      <c r="G22" s="549">
        <f t="shared" si="2"/>
        <v>0</v>
      </c>
      <c r="H22" s="549">
        <f t="shared" si="2"/>
        <v>0</v>
      </c>
      <c r="I22" s="549">
        <f>SUM(I12:I20)</f>
        <v>0</v>
      </c>
      <c r="J22" s="66"/>
    </row>
    <row r="23" spans="1:10">
      <c r="B23" s="60"/>
      <c r="C23" s="60"/>
      <c r="D23" s="60"/>
      <c r="E23" s="60"/>
      <c r="F23" s="60"/>
      <c r="G23" s="60"/>
      <c r="H23" s="60"/>
      <c r="I23" s="60"/>
    </row>
    <row r="24" spans="1:10">
      <c r="B24" s="60"/>
      <c r="C24" s="60"/>
      <c r="D24" s="60"/>
      <c r="E24" s="60"/>
      <c r="F24" s="60"/>
      <c r="G24" s="60"/>
      <c r="H24" s="60"/>
      <c r="I24" s="60"/>
    </row>
    <row r="25" spans="1:10">
      <c r="B25" s="60"/>
      <c r="C25" s="60"/>
      <c r="D25" s="60"/>
      <c r="E25" s="60"/>
      <c r="F25" s="60"/>
      <c r="G25" s="60"/>
      <c r="H25" s="60"/>
      <c r="I25" s="60"/>
    </row>
    <row r="26" spans="1:10">
      <c r="C26" s="265"/>
      <c r="F26" s="798"/>
      <c r="G26" s="798"/>
      <c r="H26" s="798"/>
    </row>
    <row r="27" spans="1:10">
      <c r="C27" s="532" t="str">
        <f>+EFE!D56</f>
        <v>Juliana Orozco Dagnino</v>
      </c>
      <c r="D27" s="533"/>
      <c r="E27" s="533"/>
      <c r="F27" s="799" t="str">
        <f>+EFE!L56</f>
        <v>Ivonne Sarahi Flores Duarte</v>
      </c>
      <c r="G27" s="799"/>
      <c r="H27" s="799"/>
      <c r="I27" s="266"/>
    </row>
    <row r="28" spans="1:10">
      <c r="C28" s="532" t="str">
        <f>+EAI!D64</f>
        <v>Directora IMCACECO</v>
      </c>
      <c r="D28" s="533"/>
      <c r="E28" s="533"/>
      <c r="F28" s="799" t="str">
        <f>+EFE!L57</f>
        <v>Coordinadora Administrativa</v>
      </c>
      <c r="G28" s="799"/>
      <c r="H28" s="799"/>
      <c r="I28" s="266"/>
    </row>
  </sheetData>
  <mergeCells count="11">
    <mergeCell ref="I8:I9"/>
    <mergeCell ref="B2:I2"/>
    <mergeCell ref="B3:I3"/>
    <mergeCell ref="B4:I4"/>
    <mergeCell ref="B5:I5"/>
    <mergeCell ref="B6:I6"/>
    <mergeCell ref="F27:H27"/>
    <mergeCell ref="F28:H28"/>
    <mergeCell ref="F26:H26"/>
    <mergeCell ref="B8:C10"/>
    <mergeCell ref="D8:H8"/>
  </mergeCells>
  <pageMargins left="0.70866141732283472" right="0.70866141732283472" top="0.74803149606299213" bottom="0.74803149606299213" header="0.31496062992125984" footer="0.31496062992125984"/>
  <pageSetup scale="96"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tabSelected="1" workbookViewId="0">
      <selection activeCell="B6" sqref="B6:I6"/>
    </sheetView>
  </sheetViews>
  <sheetFormatPr defaultColWidth="11.42578125" defaultRowHeight="15"/>
  <cols>
    <col min="1" max="1" width="2.5703125" style="65" customWidth="1"/>
    <col min="2" max="2" width="2" style="61" customWidth="1"/>
    <col min="3" max="3" width="45.85546875" style="61" customWidth="1"/>
    <col min="4" max="4" width="12.7109375" style="61" customWidth="1"/>
    <col min="5" max="5" width="15.7109375" style="61" customWidth="1"/>
    <col min="6" max="9" width="12.7109375" style="61" customWidth="1"/>
    <col min="10" max="10" width="4" style="65" customWidth="1"/>
  </cols>
  <sheetData>
    <row r="1" spans="2:9" s="65" customFormat="1">
      <c r="B1" s="60"/>
      <c r="C1" s="60"/>
      <c r="D1" s="60"/>
      <c r="E1" s="60"/>
      <c r="F1" s="60"/>
      <c r="G1" s="60"/>
      <c r="H1" s="60"/>
      <c r="I1" s="60"/>
    </row>
    <row r="2" spans="2:9">
      <c r="B2" s="832" t="s">
        <v>449</v>
      </c>
      <c r="C2" s="833"/>
      <c r="D2" s="833"/>
      <c r="E2" s="833"/>
      <c r="F2" s="833"/>
      <c r="G2" s="833"/>
      <c r="H2" s="833"/>
      <c r="I2" s="834"/>
    </row>
    <row r="3" spans="2:9">
      <c r="B3" s="835" t="str">
        <f>+EA!C5</f>
        <v>INSTITUTO MUNICIPAL DE CAPACITACION Y CERTIFICACION POR COMPETENCIAS B.C.</v>
      </c>
      <c r="C3" s="759"/>
      <c r="D3" s="759"/>
      <c r="E3" s="759"/>
      <c r="F3" s="759"/>
      <c r="G3" s="759"/>
      <c r="H3" s="759"/>
      <c r="I3" s="836"/>
    </row>
    <row r="4" spans="2:9">
      <c r="B4" s="835" t="s">
        <v>231</v>
      </c>
      <c r="C4" s="759"/>
      <c r="D4" s="759"/>
      <c r="E4" s="759"/>
      <c r="F4" s="759"/>
      <c r="G4" s="759"/>
      <c r="H4" s="759"/>
      <c r="I4" s="836"/>
    </row>
    <row r="5" spans="2:9">
      <c r="B5" s="835" t="s">
        <v>241</v>
      </c>
      <c r="C5" s="759"/>
      <c r="D5" s="759"/>
      <c r="E5" s="759"/>
      <c r="F5" s="759"/>
      <c r="G5" s="759"/>
      <c r="H5" s="759"/>
      <c r="I5" s="836"/>
    </row>
    <row r="6" spans="2:9">
      <c r="B6" s="837" t="s">
        <v>458</v>
      </c>
      <c r="C6" s="838"/>
      <c r="D6" s="838"/>
      <c r="E6" s="838"/>
      <c r="F6" s="838"/>
      <c r="G6" s="838"/>
      <c r="H6" s="838"/>
      <c r="I6" s="839"/>
    </row>
    <row r="7" spans="2:9" s="65" customFormat="1">
      <c r="B7" s="60"/>
      <c r="C7" s="60"/>
      <c r="D7" s="60"/>
      <c r="E7" s="60"/>
      <c r="F7" s="60"/>
      <c r="G7" s="60"/>
      <c r="H7" s="60"/>
      <c r="I7" s="60"/>
    </row>
    <row r="8" spans="2:9">
      <c r="B8" s="825" t="s">
        <v>76</v>
      </c>
      <c r="C8" s="826"/>
      <c r="D8" s="831" t="s">
        <v>242</v>
      </c>
      <c r="E8" s="831"/>
      <c r="F8" s="831"/>
      <c r="G8" s="831"/>
      <c r="H8" s="831"/>
      <c r="I8" s="831" t="s">
        <v>234</v>
      </c>
    </row>
    <row r="9" spans="2:9" ht="45">
      <c r="B9" s="827"/>
      <c r="C9" s="828"/>
      <c r="D9" s="535" t="s">
        <v>235</v>
      </c>
      <c r="E9" s="535" t="s">
        <v>236</v>
      </c>
      <c r="F9" s="535" t="s">
        <v>209</v>
      </c>
      <c r="G9" s="535" t="s">
        <v>210</v>
      </c>
      <c r="H9" s="535" t="s">
        <v>237</v>
      </c>
      <c r="I9" s="831"/>
    </row>
    <row r="10" spans="2:9">
      <c r="B10" s="829"/>
      <c r="C10" s="830"/>
      <c r="D10" s="535">
        <v>1</v>
      </c>
      <c r="E10" s="535">
        <v>2</v>
      </c>
      <c r="F10" s="535" t="s">
        <v>238</v>
      </c>
      <c r="G10" s="535">
        <v>4</v>
      </c>
      <c r="H10" s="535">
        <v>5</v>
      </c>
      <c r="I10" s="535" t="s">
        <v>239</v>
      </c>
    </row>
    <row r="11" spans="2:9">
      <c r="B11" s="556"/>
      <c r="C11" s="557"/>
      <c r="D11" s="558"/>
      <c r="E11" s="558"/>
      <c r="F11" s="558"/>
      <c r="G11" s="558"/>
      <c r="H11" s="558"/>
      <c r="I11" s="558"/>
    </row>
    <row r="12" spans="2:9">
      <c r="B12" s="536"/>
      <c r="C12" s="559" t="s">
        <v>243</v>
      </c>
      <c r="D12" s="560">
        <v>0</v>
      </c>
      <c r="E12" s="560">
        <v>0</v>
      </c>
      <c r="F12" s="560">
        <v>0</v>
      </c>
      <c r="G12" s="566">
        <v>0</v>
      </c>
      <c r="H12" s="560">
        <v>0</v>
      </c>
      <c r="I12" s="560">
        <f>+F12-G12</f>
        <v>0</v>
      </c>
    </row>
    <row r="13" spans="2:9">
      <c r="B13" s="536"/>
      <c r="C13" s="537"/>
      <c r="D13" s="560"/>
      <c r="E13" s="560"/>
      <c r="F13" s="560"/>
      <c r="G13" s="560"/>
      <c r="H13" s="560"/>
      <c r="I13" s="560"/>
    </row>
    <row r="14" spans="2:9">
      <c r="B14" s="561"/>
      <c r="C14" s="559" t="s">
        <v>244</v>
      </c>
      <c r="D14" s="560">
        <v>0</v>
      </c>
      <c r="E14" s="560">
        <v>0</v>
      </c>
      <c r="F14" s="560">
        <v>0</v>
      </c>
      <c r="G14" s="560">
        <v>0</v>
      </c>
      <c r="H14" s="560">
        <v>0</v>
      </c>
      <c r="I14" s="560">
        <f>+F14-G14</f>
        <v>0</v>
      </c>
    </row>
    <row r="15" spans="2:9">
      <c r="B15" s="536"/>
      <c r="C15" s="537"/>
      <c r="D15" s="560"/>
      <c r="E15" s="560"/>
      <c r="F15" s="560"/>
      <c r="G15" s="560"/>
      <c r="H15" s="560"/>
      <c r="I15" s="560"/>
    </row>
    <row r="16" spans="2:9" ht="30">
      <c r="B16" s="561"/>
      <c r="C16" s="559" t="s">
        <v>245</v>
      </c>
      <c r="D16" s="560">
        <v>0</v>
      </c>
      <c r="E16" s="560">
        <v>0</v>
      </c>
      <c r="F16" s="560">
        <f>+D16+E16</f>
        <v>0</v>
      </c>
      <c r="G16" s="560">
        <v>0</v>
      </c>
      <c r="H16" s="560">
        <v>0</v>
      </c>
      <c r="I16" s="560">
        <f>+F16-G16</f>
        <v>0</v>
      </c>
    </row>
    <row r="17" spans="1:10">
      <c r="B17" s="561"/>
      <c r="C17" s="559"/>
      <c r="D17" s="560"/>
      <c r="E17" s="560"/>
      <c r="F17" s="560"/>
      <c r="G17" s="560"/>
      <c r="H17" s="560"/>
      <c r="I17" s="560"/>
    </row>
    <row r="18" spans="1:10">
      <c r="B18" s="561"/>
      <c r="C18" s="559" t="s">
        <v>101</v>
      </c>
      <c r="D18" s="560">
        <v>0</v>
      </c>
      <c r="E18" s="560">
        <v>0</v>
      </c>
      <c r="F18" s="560">
        <f t="shared" ref="F18:F20" si="0">+D18+E18</f>
        <v>0</v>
      </c>
      <c r="G18" s="560">
        <v>0</v>
      </c>
      <c r="H18" s="560">
        <v>0</v>
      </c>
      <c r="I18" s="560">
        <f t="shared" ref="I18:I20" si="1">+F18-G18</f>
        <v>0</v>
      </c>
    </row>
    <row r="19" spans="1:10">
      <c r="B19" s="561"/>
      <c r="C19" s="559"/>
      <c r="D19" s="560"/>
      <c r="E19" s="560"/>
      <c r="F19" s="560"/>
      <c r="G19" s="560"/>
      <c r="H19" s="560"/>
      <c r="I19" s="560"/>
    </row>
    <row r="20" spans="1:10">
      <c r="B20" s="561"/>
      <c r="C20" s="559" t="s">
        <v>111</v>
      </c>
      <c r="D20" s="539"/>
      <c r="E20" s="539"/>
      <c r="F20" s="560">
        <f t="shared" si="0"/>
        <v>0</v>
      </c>
      <c r="G20" s="560">
        <v>0</v>
      </c>
      <c r="H20" s="560">
        <v>0</v>
      </c>
      <c r="I20" s="560">
        <f t="shared" si="1"/>
        <v>0</v>
      </c>
    </row>
    <row r="21" spans="1:10" s="67" customFormat="1" ht="15" customHeight="1">
      <c r="A21" s="66"/>
      <c r="B21" s="562"/>
      <c r="C21" s="563" t="s">
        <v>240</v>
      </c>
      <c r="D21" s="564">
        <f>+D12+D14+D16</f>
        <v>0</v>
      </c>
      <c r="E21" s="565">
        <f t="shared" ref="E21:I21" si="2">+E12+E14+E16</f>
        <v>0</v>
      </c>
      <c r="F21" s="565">
        <f t="shared" si="2"/>
        <v>0</v>
      </c>
      <c r="G21" s="565">
        <f t="shared" si="2"/>
        <v>0</v>
      </c>
      <c r="H21" s="565">
        <f t="shared" si="2"/>
        <v>0</v>
      </c>
      <c r="I21" s="565">
        <f t="shared" si="2"/>
        <v>0</v>
      </c>
      <c r="J21" s="66"/>
    </row>
    <row r="22" spans="1:10" s="65" customFormat="1">
      <c r="B22" s="60"/>
      <c r="C22" s="60"/>
      <c r="D22" s="262"/>
      <c r="E22" s="262"/>
      <c r="F22" s="262"/>
      <c r="G22" s="262"/>
      <c r="H22" s="262"/>
      <c r="I22" s="262"/>
    </row>
    <row r="23" spans="1:10" ht="43.5" customHeight="1">
      <c r="D23" s="263"/>
      <c r="E23" s="263"/>
      <c r="F23" s="263"/>
      <c r="G23" s="263"/>
      <c r="H23" s="263"/>
      <c r="I23" s="263"/>
    </row>
    <row r="24" spans="1:10">
      <c r="C24" s="267"/>
      <c r="D24" s="264" t="str">
        <f>IF(D21=CAdmon!D22," ","ERROR")</f>
        <v xml:space="preserve"> </v>
      </c>
      <c r="E24" s="264" t="str">
        <f>IF(E21=CAdmon!E22," ","ERROR")</f>
        <v xml:space="preserve"> </v>
      </c>
      <c r="F24" s="823" t="str">
        <f>IF(F21=CAdmon!F22," ","ERROR")</f>
        <v xml:space="preserve"> </v>
      </c>
      <c r="G24" s="823"/>
      <c r="H24" s="823"/>
      <c r="I24" s="264" t="str">
        <f>IF(I21=CAdmon!I22," ","ERROR")</f>
        <v xml:space="preserve"> </v>
      </c>
    </row>
    <row r="25" spans="1:10">
      <c r="C25" s="532" t="str">
        <f>+EFE!D56</f>
        <v>Juliana Orozco Dagnino</v>
      </c>
      <c r="D25" s="567"/>
      <c r="E25" s="567"/>
      <c r="F25" s="824" t="str">
        <f>+EFE!L56</f>
        <v>Ivonne Sarahi Flores Duarte</v>
      </c>
      <c r="G25" s="824"/>
      <c r="H25" s="824"/>
      <c r="I25" s="263"/>
    </row>
    <row r="26" spans="1:10">
      <c r="C26" s="532" t="str">
        <f>+EFE!D57</f>
        <v>Directora IMCACECO</v>
      </c>
      <c r="D26" s="567"/>
      <c r="E26" s="567"/>
      <c r="F26" s="824" t="str">
        <f>+EFE!L57</f>
        <v>Coordinadora Administrativa</v>
      </c>
      <c r="G26" s="824"/>
      <c r="H26" s="824"/>
      <c r="I26" s="263"/>
    </row>
    <row r="27" spans="1:10">
      <c r="D27" s="263"/>
      <c r="E27" s="263"/>
      <c r="F27" s="263"/>
      <c r="G27" s="263"/>
      <c r="H27" s="263"/>
      <c r="I27" s="263"/>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1"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9"/>
  <sheetViews>
    <sheetView showGridLines="0" topLeftCell="A13" workbookViewId="0">
      <selection activeCell="D11" sqref="D11"/>
    </sheetView>
  </sheetViews>
  <sheetFormatPr defaultColWidth="11.42578125" defaultRowHeight="15"/>
  <cols>
    <col min="1" max="1" width="2.42578125" style="65" customWidth="1"/>
    <col min="2" max="2" width="4.5703125" style="61" customWidth="1"/>
    <col min="3" max="3" width="55" style="61" customWidth="1"/>
    <col min="4" max="4" width="14.85546875" style="61" customWidth="1"/>
    <col min="5" max="5" width="13.140625" style="61" customWidth="1"/>
    <col min="6" max="6" width="13.7109375" style="61" customWidth="1"/>
    <col min="7" max="7" width="12.85546875" style="61" customWidth="1"/>
    <col min="8" max="8" width="14" style="61" customWidth="1"/>
    <col min="9" max="9" width="14.85546875" style="61" customWidth="1"/>
    <col min="10" max="10" width="3.7109375" style="65" customWidth="1"/>
    <col min="11" max="11" width="19.28515625" bestFit="1" customWidth="1"/>
    <col min="12" max="12" width="18" bestFit="1" customWidth="1"/>
  </cols>
  <sheetData>
    <row r="1" spans="2:11">
      <c r="B1" s="840" t="s">
        <v>449</v>
      </c>
      <c r="C1" s="841"/>
      <c r="D1" s="841"/>
      <c r="E1" s="841"/>
      <c r="F1" s="841"/>
      <c r="G1" s="841"/>
      <c r="H1" s="841"/>
      <c r="I1" s="842"/>
    </row>
    <row r="2" spans="2:11">
      <c r="B2" s="843" t="str">
        <f>+EA!C5</f>
        <v>INSTITUTO MUNICIPAL DE CAPACITACION Y CERTIFICACION POR COMPETENCIAS B.C.</v>
      </c>
      <c r="C2" s="844"/>
      <c r="D2" s="844"/>
      <c r="E2" s="844"/>
      <c r="F2" s="844"/>
      <c r="G2" s="844"/>
      <c r="H2" s="844"/>
      <c r="I2" s="845"/>
    </row>
    <row r="3" spans="2:11">
      <c r="B3" s="843" t="s">
        <v>231</v>
      </c>
      <c r="C3" s="844"/>
      <c r="D3" s="844"/>
      <c r="E3" s="844"/>
      <c r="F3" s="844"/>
      <c r="G3" s="844"/>
      <c r="H3" s="844"/>
      <c r="I3" s="845"/>
    </row>
    <row r="4" spans="2:11">
      <c r="B4" s="843" t="s">
        <v>271</v>
      </c>
      <c r="C4" s="844"/>
      <c r="D4" s="844"/>
      <c r="E4" s="844"/>
      <c r="F4" s="844"/>
      <c r="G4" s="844"/>
      <c r="H4" s="844"/>
      <c r="I4" s="845"/>
    </row>
    <row r="5" spans="2:11">
      <c r="B5" s="846" t="s">
        <v>458</v>
      </c>
      <c r="C5" s="847"/>
      <c r="D5" s="847"/>
      <c r="E5" s="847"/>
      <c r="F5" s="847"/>
      <c r="G5" s="847"/>
      <c r="H5" s="847"/>
      <c r="I5" s="848"/>
    </row>
    <row r="6" spans="2:11" s="65" customFormat="1" ht="6.75" customHeight="1">
      <c r="B6" s="60"/>
      <c r="C6" s="60"/>
      <c r="D6" s="60"/>
      <c r="E6" s="60"/>
      <c r="F6" s="60"/>
      <c r="G6" s="60"/>
      <c r="H6" s="60"/>
      <c r="I6" s="60"/>
    </row>
    <row r="7" spans="2:11">
      <c r="B7" s="851" t="s">
        <v>76</v>
      </c>
      <c r="C7" s="851"/>
      <c r="D7" s="852" t="s">
        <v>233</v>
      </c>
      <c r="E7" s="852"/>
      <c r="F7" s="852"/>
      <c r="G7" s="852"/>
      <c r="H7" s="852"/>
      <c r="I7" s="852" t="s">
        <v>234</v>
      </c>
    </row>
    <row r="8" spans="2:11" ht="24">
      <c r="B8" s="851"/>
      <c r="C8" s="851"/>
      <c r="D8" s="570" t="s">
        <v>235</v>
      </c>
      <c r="E8" s="570" t="s">
        <v>236</v>
      </c>
      <c r="F8" s="570" t="s">
        <v>209</v>
      </c>
      <c r="G8" s="570" t="s">
        <v>210</v>
      </c>
      <c r="H8" s="570" t="s">
        <v>237</v>
      </c>
      <c r="I8" s="852"/>
    </row>
    <row r="9" spans="2:11" ht="11.25" customHeight="1">
      <c r="B9" s="851"/>
      <c r="C9" s="851"/>
      <c r="D9" s="570">
        <v>1</v>
      </c>
      <c r="E9" s="570">
        <v>2</v>
      </c>
      <c r="F9" s="570" t="s">
        <v>238</v>
      </c>
      <c r="G9" s="570">
        <v>4</v>
      </c>
      <c r="H9" s="570">
        <v>5</v>
      </c>
      <c r="I9" s="570" t="s">
        <v>239</v>
      </c>
    </row>
    <row r="10" spans="2:11">
      <c r="B10" s="849" t="s">
        <v>180</v>
      </c>
      <c r="C10" s="850"/>
      <c r="D10" s="571">
        <v>0</v>
      </c>
      <c r="E10" s="571">
        <v>0</v>
      </c>
      <c r="F10" s="571">
        <f>+D10+E10</f>
        <v>0</v>
      </c>
      <c r="G10" s="571">
        <v>0</v>
      </c>
      <c r="H10" s="571">
        <v>0</v>
      </c>
      <c r="I10" s="571">
        <f>+F10-G10</f>
        <v>0</v>
      </c>
    </row>
    <row r="11" spans="2:11">
      <c r="B11" s="572"/>
      <c r="C11" s="573" t="s">
        <v>246</v>
      </c>
      <c r="D11" s="574">
        <v>0</v>
      </c>
      <c r="E11" s="574">
        <v>0</v>
      </c>
      <c r="F11" s="574">
        <f t="shared" ref="F11:F74" si="0">+D11+E11</f>
        <v>0</v>
      </c>
      <c r="G11" s="574">
        <v>0</v>
      </c>
      <c r="H11" s="574">
        <v>0</v>
      </c>
      <c r="I11" s="574">
        <f t="shared" ref="I11:I74" si="1">+F11-G11</f>
        <v>0</v>
      </c>
      <c r="K11" s="270"/>
    </row>
    <row r="12" spans="2:11">
      <c r="B12" s="572"/>
      <c r="C12" s="573" t="s">
        <v>247</v>
      </c>
      <c r="D12" s="574">
        <v>0</v>
      </c>
      <c r="E12" s="574">
        <v>0</v>
      </c>
      <c r="F12" s="574">
        <f t="shared" si="0"/>
        <v>0</v>
      </c>
      <c r="G12" s="574">
        <v>0</v>
      </c>
      <c r="H12" s="574">
        <v>0</v>
      </c>
      <c r="I12" s="574">
        <f t="shared" si="1"/>
        <v>0</v>
      </c>
    </row>
    <row r="13" spans="2:11">
      <c r="B13" s="572"/>
      <c r="C13" s="573" t="s">
        <v>248</v>
      </c>
      <c r="D13" s="574">
        <v>0</v>
      </c>
      <c r="E13" s="574">
        <v>0</v>
      </c>
      <c r="F13" s="574">
        <f t="shared" si="0"/>
        <v>0</v>
      </c>
      <c r="G13" s="574">
        <v>0</v>
      </c>
      <c r="H13" s="574">
        <v>0</v>
      </c>
      <c r="I13" s="574">
        <f t="shared" si="1"/>
        <v>0</v>
      </c>
    </row>
    <row r="14" spans="2:11">
      <c r="B14" s="572"/>
      <c r="C14" s="573" t="s">
        <v>249</v>
      </c>
      <c r="D14" s="574">
        <v>0</v>
      </c>
      <c r="E14" s="574">
        <v>0</v>
      </c>
      <c r="F14" s="574">
        <f t="shared" si="0"/>
        <v>0</v>
      </c>
      <c r="G14" s="574">
        <v>0</v>
      </c>
      <c r="H14" s="574">
        <v>0</v>
      </c>
      <c r="I14" s="574">
        <f t="shared" si="1"/>
        <v>0</v>
      </c>
    </row>
    <row r="15" spans="2:11">
      <c r="B15" s="572"/>
      <c r="C15" s="573" t="s">
        <v>250</v>
      </c>
      <c r="D15" s="574">
        <v>0</v>
      </c>
      <c r="E15" s="574">
        <v>0</v>
      </c>
      <c r="F15" s="574">
        <f t="shared" si="0"/>
        <v>0</v>
      </c>
      <c r="G15" s="574">
        <v>0</v>
      </c>
      <c r="H15" s="574">
        <v>0</v>
      </c>
      <c r="I15" s="574">
        <f t="shared" si="1"/>
        <v>0</v>
      </c>
    </row>
    <row r="16" spans="2:11">
      <c r="B16" s="572"/>
      <c r="C16" s="573" t="s">
        <v>251</v>
      </c>
      <c r="D16" s="574">
        <v>0</v>
      </c>
      <c r="E16" s="574">
        <v>0</v>
      </c>
      <c r="F16" s="574">
        <f t="shared" si="0"/>
        <v>0</v>
      </c>
      <c r="G16" s="574">
        <v>0</v>
      </c>
      <c r="H16" s="574">
        <v>0</v>
      </c>
      <c r="I16" s="574">
        <f t="shared" si="1"/>
        <v>0</v>
      </c>
    </row>
    <row r="17" spans="2:12">
      <c r="B17" s="572"/>
      <c r="C17" s="573" t="s">
        <v>252</v>
      </c>
      <c r="D17" s="574">
        <v>0</v>
      </c>
      <c r="E17" s="574">
        <v>0</v>
      </c>
      <c r="F17" s="574">
        <f t="shared" si="0"/>
        <v>0</v>
      </c>
      <c r="G17" s="574">
        <v>0</v>
      </c>
      <c r="H17" s="574">
        <v>0</v>
      </c>
      <c r="I17" s="574">
        <f t="shared" si="1"/>
        <v>0</v>
      </c>
    </row>
    <row r="18" spans="2:12">
      <c r="B18" s="849" t="s">
        <v>88</v>
      </c>
      <c r="C18" s="850"/>
      <c r="D18" s="571">
        <v>0</v>
      </c>
      <c r="E18" s="571">
        <v>0</v>
      </c>
      <c r="F18" s="571">
        <f t="shared" si="0"/>
        <v>0</v>
      </c>
      <c r="G18" s="571">
        <v>0</v>
      </c>
      <c r="H18" s="571">
        <v>0</v>
      </c>
      <c r="I18" s="571">
        <v>0</v>
      </c>
      <c r="K18" s="269"/>
      <c r="L18" s="269"/>
    </row>
    <row r="19" spans="2:12" ht="24">
      <c r="B19" s="572"/>
      <c r="C19" s="573" t="s">
        <v>253</v>
      </c>
      <c r="D19" s="574">
        <v>0</v>
      </c>
      <c r="E19" s="574">
        <v>0</v>
      </c>
      <c r="F19" s="574">
        <f>+D19+E19</f>
        <v>0</v>
      </c>
      <c r="G19" s="574">
        <v>0</v>
      </c>
      <c r="H19" s="574">
        <v>0</v>
      </c>
      <c r="I19" s="574">
        <v>0</v>
      </c>
      <c r="K19" s="269"/>
    </row>
    <row r="20" spans="2:12">
      <c r="B20" s="572"/>
      <c r="C20" s="573" t="s">
        <v>254</v>
      </c>
      <c r="D20" s="574">
        <v>0</v>
      </c>
      <c r="E20" s="574">
        <v>0</v>
      </c>
      <c r="F20" s="574">
        <f>+D20+E20</f>
        <v>0</v>
      </c>
      <c r="G20" s="574">
        <v>0</v>
      </c>
      <c r="H20" s="574">
        <v>0</v>
      </c>
      <c r="I20" s="574">
        <f t="shared" si="1"/>
        <v>0</v>
      </c>
      <c r="J20" s="271" t="s">
        <v>134</v>
      </c>
      <c r="K20" s="272"/>
    </row>
    <row r="21" spans="2:12">
      <c r="B21" s="572"/>
      <c r="C21" s="573" t="s">
        <v>255</v>
      </c>
      <c r="D21" s="574">
        <v>0</v>
      </c>
      <c r="E21" s="574">
        <v>0</v>
      </c>
      <c r="F21" s="574">
        <f t="shared" ref="F21:F24" si="2">+D21+E21</f>
        <v>0</v>
      </c>
      <c r="G21" s="574">
        <v>0</v>
      </c>
      <c r="H21" s="574">
        <v>0</v>
      </c>
      <c r="I21" s="574">
        <f t="shared" si="1"/>
        <v>0</v>
      </c>
    </row>
    <row r="22" spans="2:12">
      <c r="B22" s="572"/>
      <c r="C22" s="573" t="s">
        <v>256</v>
      </c>
      <c r="D22" s="574">
        <v>0</v>
      </c>
      <c r="E22" s="574">
        <v>0</v>
      </c>
      <c r="F22" s="574">
        <f t="shared" si="2"/>
        <v>0</v>
      </c>
      <c r="G22" s="574">
        <v>0</v>
      </c>
      <c r="H22" s="574">
        <v>0</v>
      </c>
      <c r="I22" s="574">
        <f t="shared" si="1"/>
        <v>0</v>
      </c>
    </row>
    <row r="23" spans="2:12">
      <c r="B23" s="572"/>
      <c r="C23" s="573" t="s">
        <v>257</v>
      </c>
      <c r="D23" s="574">
        <v>0</v>
      </c>
      <c r="E23" s="574">
        <v>0</v>
      </c>
      <c r="F23" s="574">
        <f t="shared" si="2"/>
        <v>0</v>
      </c>
      <c r="G23" s="574">
        <v>0</v>
      </c>
      <c r="H23" s="574">
        <v>0</v>
      </c>
      <c r="I23" s="574">
        <f t="shared" si="1"/>
        <v>0</v>
      </c>
    </row>
    <row r="24" spans="2:12">
      <c r="B24" s="572"/>
      <c r="C24" s="573" t="s">
        <v>258</v>
      </c>
      <c r="D24" s="574">
        <v>0</v>
      </c>
      <c r="E24" s="574">
        <v>0</v>
      </c>
      <c r="F24" s="574">
        <f t="shared" si="2"/>
        <v>0</v>
      </c>
      <c r="G24" s="574">
        <v>0</v>
      </c>
      <c r="H24" s="574">
        <v>0</v>
      </c>
      <c r="I24" s="574">
        <f t="shared" si="1"/>
        <v>0</v>
      </c>
    </row>
    <row r="25" spans="2:12">
      <c r="B25" s="572"/>
      <c r="C25" s="573" t="s">
        <v>259</v>
      </c>
      <c r="D25" s="574">
        <v>0</v>
      </c>
      <c r="E25" s="574">
        <v>0</v>
      </c>
      <c r="F25" s="574">
        <f t="shared" si="0"/>
        <v>0</v>
      </c>
      <c r="G25" s="574">
        <v>0</v>
      </c>
      <c r="H25" s="574">
        <v>0</v>
      </c>
      <c r="I25" s="574">
        <f t="shared" si="1"/>
        <v>0</v>
      </c>
    </row>
    <row r="26" spans="2:12">
      <c r="B26" s="572"/>
      <c r="C26" s="573" t="s">
        <v>260</v>
      </c>
      <c r="D26" s="574">
        <v>0</v>
      </c>
      <c r="E26" s="574">
        <v>0</v>
      </c>
      <c r="F26" s="574">
        <f t="shared" si="0"/>
        <v>0</v>
      </c>
      <c r="G26" s="574">
        <v>0</v>
      </c>
      <c r="H26" s="574">
        <v>0</v>
      </c>
      <c r="I26" s="574">
        <f t="shared" si="1"/>
        <v>0</v>
      </c>
    </row>
    <row r="27" spans="2:12">
      <c r="B27" s="572"/>
      <c r="C27" s="573" t="s">
        <v>261</v>
      </c>
      <c r="D27" s="574">
        <v>0</v>
      </c>
      <c r="E27" s="574">
        <v>0</v>
      </c>
      <c r="F27" s="574">
        <f t="shared" si="0"/>
        <v>0</v>
      </c>
      <c r="G27" s="574">
        <v>0</v>
      </c>
      <c r="H27" s="574">
        <v>0</v>
      </c>
      <c r="I27" s="574">
        <f t="shared" si="1"/>
        <v>0</v>
      </c>
    </row>
    <row r="28" spans="2:12">
      <c r="B28" s="849" t="s">
        <v>90</v>
      </c>
      <c r="C28" s="850"/>
      <c r="D28" s="571">
        <v>0</v>
      </c>
      <c r="E28" s="571">
        <v>0</v>
      </c>
      <c r="F28" s="571">
        <f t="shared" si="0"/>
        <v>0</v>
      </c>
      <c r="G28" s="571">
        <v>0</v>
      </c>
      <c r="H28" s="571">
        <v>0</v>
      </c>
      <c r="I28" s="571">
        <f t="shared" si="1"/>
        <v>0</v>
      </c>
      <c r="K28" s="269"/>
    </row>
    <row r="29" spans="2:12">
      <c r="B29" s="572"/>
      <c r="C29" s="573" t="s">
        <v>262</v>
      </c>
      <c r="D29" s="574">
        <v>0</v>
      </c>
      <c r="E29" s="574">
        <v>0</v>
      </c>
      <c r="F29" s="574">
        <f t="shared" si="0"/>
        <v>0</v>
      </c>
      <c r="G29" s="574">
        <v>0</v>
      </c>
      <c r="H29" s="574">
        <v>0</v>
      </c>
      <c r="I29" s="574">
        <f t="shared" si="1"/>
        <v>0</v>
      </c>
      <c r="K29" s="269"/>
    </row>
    <row r="30" spans="2:12">
      <c r="B30" s="572"/>
      <c r="C30" s="573" t="s">
        <v>263</v>
      </c>
      <c r="D30" s="574">
        <v>0</v>
      </c>
      <c r="E30" s="574"/>
      <c r="F30" s="574">
        <f t="shared" si="0"/>
        <v>0</v>
      </c>
      <c r="G30" s="574">
        <v>0</v>
      </c>
      <c r="H30" s="574">
        <v>0</v>
      </c>
      <c r="I30" s="574">
        <f t="shared" si="1"/>
        <v>0</v>
      </c>
    </row>
    <row r="31" spans="2:12">
      <c r="B31" s="572"/>
      <c r="C31" s="573" t="s">
        <v>264</v>
      </c>
      <c r="D31" s="574">
        <v>0</v>
      </c>
      <c r="E31" s="574">
        <v>0</v>
      </c>
      <c r="F31" s="574">
        <f t="shared" si="0"/>
        <v>0</v>
      </c>
      <c r="G31" s="574">
        <v>0</v>
      </c>
      <c r="H31" s="574">
        <v>0</v>
      </c>
      <c r="I31" s="574">
        <f t="shared" si="1"/>
        <v>0</v>
      </c>
    </row>
    <row r="32" spans="2:12">
      <c r="B32" s="572"/>
      <c r="C32" s="573" t="s">
        <v>265</v>
      </c>
      <c r="D32" s="574">
        <v>0</v>
      </c>
      <c r="E32" s="574">
        <v>0</v>
      </c>
      <c r="F32" s="574">
        <v>0</v>
      </c>
      <c r="G32" s="574">
        <v>0</v>
      </c>
      <c r="H32" s="574">
        <v>0</v>
      </c>
      <c r="I32" s="574">
        <v>0</v>
      </c>
    </row>
    <row r="33" spans="2:9" ht="24">
      <c r="B33" s="572"/>
      <c r="C33" s="573" t="s">
        <v>266</v>
      </c>
      <c r="D33" s="574">
        <v>0</v>
      </c>
      <c r="E33" s="574">
        <v>0</v>
      </c>
      <c r="F33" s="574">
        <f t="shared" si="0"/>
        <v>0</v>
      </c>
      <c r="G33" s="574">
        <v>0</v>
      </c>
      <c r="H33" s="574">
        <v>0</v>
      </c>
      <c r="I33" s="574">
        <f t="shared" si="1"/>
        <v>0</v>
      </c>
    </row>
    <row r="34" spans="2:9">
      <c r="B34" s="572"/>
      <c r="C34" s="573" t="s">
        <v>267</v>
      </c>
      <c r="D34" s="574">
        <v>0</v>
      </c>
      <c r="E34" s="574">
        <v>0</v>
      </c>
      <c r="F34" s="574">
        <f t="shared" si="0"/>
        <v>0</v>
      </c>
      <c r="G34" s="574">
        <v>0</v>
      </c>
      <c r="H34" s="574">
        <v>0</v>
      </c>
      <c r="I34" s="574">
        <f t="shared" si="1"/>
        <v>0</v>
      </c>
    </row>
    <row r="35" spans="2:9">
      <c r="B35" s="572"/>
      <c r="C35" s="573" t="s">
        <v>268</v>
      </c>
      <c r="D35" s="574">
        <v>0</v>
      </c>
      <c r="E35" s="574">
        <v>0</v>
      </c>
      <c r="F35" s="574">
        <f t="shared" si="0"/>
        <v>0</v>
      </c>
      <c r="G35" s="574">
        <v>0</v>
      </c>
      <c r="H35" s="574">
        <v>0</v>
      </c>
      <c r="I35" s="574">
        <f t="shared" si="1"/>
        <v>0</v>
      </c>
    </row>
    <row r="36" spans="2:9">
      <c r="B36" s="572"/>
      <c r="C36" s="573" t="s">
        <v>269</v>
      </c>
      <c r="D36" s="574">
        <v>0</v>
      </c>
      <c r="E36" s="574">
        <v>0</v>
      </c>
      <c r="F36" s="574">
        <f t="shared" si="0"/>
        <v>0</v>
      </c>
      <c r="G36" s="574">
        <v>0</v>
      </c>
      <c r="H36" s="574">
        <v>0</v>
      </c>
      <c r="I36" s="574">
        <f t="shared" si="1"/>
        <v>0</v>
      </c>
    </row>
    <row r="37" spans="2:9">
      <c r="B37" s="572"/>
      <c r="C37" s="573" t="s">
        <v>270</v>
      </c>
      <c r="D37" s="574">
        <v>0</v>
      </c>
      <c r="E37" s="574">
        <v>0</v>
      </c>
      <c r="F37" s="574">
        <f t="shared" si="0"/>
        <v>0</v>
      </c>
      <c r="G37" s="574">
        <v>0</v>
      </c>
      <c r="H37" s="574">
        <v>0</v>
      </c>
      <c r="I37" s="574">
        <f t="shared" si="1"/>
        <v>0</v>
      </c>
    </row>
    <row r="38" spans="2:9">
      <c r="B38" s="849" t="s">
        <v>222</v>
      </c>
      <c r="C38" s="850"/>
      <c r="D38" s="571">
        <f>SUM(D39:D47)</f>
        <v>0</v>
      </c>
      <c r="E38" s="571">
        <f>SUM(E39:E47)</f>
        <v>0</v>
      </c>
      <c r="F38" s="571">
        <f t="shared" si="0"/>
        <v>0</v>
      </c>
      <c r="G38" s="571">
        <f t="shared" ref="G38:H38" si="3">SUM(G39:G47)</f>
        <v>0</v>
      </c>
      <c r="H38" s="571">
        <f t="shared" si="3"/>
        <v>0</v>
      </c>
      <c r="I38" s="571">
        <f t="shared" si="1"/>
        <v>0</v>
      </c>
    </row>
    <row r="39" spans="2:9">
      <c r="B39" s="572"/>
      <c r="C39" s="573" t="s">
        <v>94</v>
      </c>
      <c r="D39" s="574">
        <v>0</v>
      </c>
      <c r="E39" s="574">
        <v>0</v>
      </c>
      <c r="F39" s="574">
        <f t="shared" si="0"/>
        <v>0</v>
      </c>
      <c r="G39" s="574">
        <v>0</v>
      </c>
      <c r="H39" s="574">
        <v>0</v>
      </c>
      <c r="I39" s="574">
        <f t="shared" si="1"/>
        <v>0</v>
      </c>
    </row>
    <row r="40" spans="2:9">
      <c r="B40" s="572"/>
      <c r="C40" s="573" t="s">
        <v>96</v>
      </c>
      <c r="D40" s="574">
        <v>0</v>
      </c>
      <c r="E40" s="574">
        <v>0</v>
      </c>
      <c r="F40" s="574">
        <f t="shared" si="0"/>
        <v>0</v>
      </c>
      <c r="G40" s="574">
        <v>0</v>
      </c>
      <c r="H40" s="574">
        <v>0</v>
      </c>
      <c r="I40" s="574">
        <f t="shared" si="1"/>
        <v>0</v>
      </c>
    </row>
    <row r="41" spans="2:9">
      <c r="B41" s="572"/>
      <c r="C41" s="573" t="s">
        <v>98</v>
      </c>
      <c r="D41" s="574">
        <v>0</v>
      </c>
      <c r="E41" s="574">
        <v>0</v>
      </c>
      <c r="F41" s="574">
        <f t="shared" si="0"/>
        <v>0</v>
      </c>
      <c r="G41" s="574">
        <v>0</v>
      </c>
      <c r="H41" s="574">
        <v>0</v>
      </c>
      <c r="I41" s="574">
        <f t="shared" si="1"/>
        <v>0</v>
      </c>
    </row>
    <row r="42" spans="2:9">
      <c r="B42" s="572"/>
      <c r="C42" s="573" t="s">
        <v>99</v>
      </c>
      <c r="D42" s="574">
        <v>0</v>
      </c>
      <c r="E42" s="574">
        <v>0</v>
      </c>
      <c r="F42" s="574">
        <f t="shared" si="0"/>
        <v>0</v>
      </c>
      <c r="G42" s="574">
        <v>0</v>
      </c>
      <c r="H42" s="574">
        <v>0</v>
      </c>
      <c r="I42" s="574">
        <f t="shared" si="1"/>
        <v>0</v>
      </c>
    </row>
    <row r="43" spans="2:9">
      <c r="B43" s="572"/>
      <c r="C43" s="573" t="s">
        <v>101</v>
      </c>
      <c r="D43" s="574">
        <v>0</v>
      </c>
      <c r="E43" s="574">
        <v>0</v>
      </c>
      <c r="F43" s="574">
        <f t="shared" si="0"/>
        <v>0</v>
      </c>
      <c r="G43" s="574">
        <v>0</v>
      </c>
      <c r="H43" s="574">
        <v>0</v>
      </c>
      <c r="I43" s="574">
        <f t="shared" si="1"/>
        <v>0</v>
      </c>
    </row>
    <row r="44" spans="2:9">
      <c r="B44" s="572"/>
      <c r="C44" s="573" t="s">
        <v>272</v>
      </c>
      <c r="D44" s="574">
        <v>0</v>
      </c>
      <c r="E44" s="574">
        <v>0</v>
      </c>
      <c r="F44" s="574">
        <f t="shared" si="0"/>
        <v>0</v>
      </c>
      <c r="G44" s="574">
        <v>0</v>
      </c>
      <c r="H44" s="574">
        <v>0</v>
      </c>
      <c r="I44" s="574">
        <f t="shared" si="1"/>
        <v>0</v>
      </c>
    </row>
    <row r="45" spans="2:9">
      <c r="B45" s="572"/>
      <c r="C45" s="573" t="s">
        <v>104</v>
      </c>
      <c r="D45" s="574">
        <v>0</v>
      </c>
      <c r="E45" s="574">
        <v>0</v>
      </c>
      <c r="F45" s="574">
        <f t="shared" si="0"/>
        <v>0</v>
      </c>
      <c r="G45" s="574">
        <v>0</v>
      </c>
      <c r="H45" s="574">
        <v>0</v>
      </c>
      <c r="I45" s="574">
        <f t="shared" si="1"/>
        <v>0</v>
      </c>
    </row>
    <row r="46" spans="2:9">
      <c r="B46" s="572"/>
      <c r="C46" s="573" t="s">
        <v>105</v>
      </c>
      <c r="D46" s="574">
        <v>0</v>
      </c>
      <c r="E46" s="574">
        <v>0</v>
      </c>
      <c r="F46" s="574">
        <f t="shared" si="0"/>
        <v>0</v>
      </c>
      <c r="G46" s="574">
        <v>0</v>
      </c>
      <c r="H46" s="574">
        <v>0</v>
      </c>
      <c r="I46" s="574">
        <f t="shared" si="1"/>
        <v>0</v>
      </c>
    </row>
    <row r="47" spans="2:9">
      <c r="B47" s="572"/>
      <c r="C47" s="573" t="s">
        <v>107</v>
      </c>
      <c r="D47" s="575">
        <v>0</v>
      </c>
      <c r="E47" s="575">
        <v>0</v>
      </c>
      <c r="F47" s="575">
        <f t="shared" si="0"/>
        <v>0</v>
      </c>
      <c r="G47" s="575">
        <v>0</v>
      </c>
      <c r="H47" s="575">
        <v>0</v>
      </c>
      <c r="I47" s="575">
        <f t="shared" si="1"/>
        <v>0</v>
      </c>
    </row>
    <row r="48" spans="2:9">
      <c r="B48" s="849" t="s">
        <v>273</v>
      </c>
      <c r="C48" s="850"/>
      <c r="D48" s="576">
        <v>0</v>
      </c>
      <c r="E48" s="576">
        <v>0</v>
      </c>
      <c r="F48" s="576">
        <f t="shared" si="0"/>
        <v>0</v>
      </c>
      <c r="G48" s="576">
        <f t="shared" ref="G48:H48" si="4">SUM(G49:G57)</f>
        <v>0</v>
      </c>
      <c r="H48" s="576">
        <f t="shared" si="4"/>
        <v>0</v>
      </c>
      <c r="I48" s="576">
        <f>+F48-G48</f>
        <v>0</v>
      </c>
    </row>
    <row r="49" spans="2:9">
      <c r="B49" s="572"/>
      <c r="C49" s="573" t="s">
        <v>274</v>
      </c>
      <c r="D49" s="575">
        <v>0</v>
      </c>
      <c r="E49" s="575">
        <v>0</v>
      </c>
      <c r="F49" s="575">
        <f>+D49+E49</f>
        <v>0</v>
      </c>
      <c r="G49" s="575">
        <v>0</v>
      </c>
      <c r="H49" s="575">
        <v>0</v>
      </c>
      <c r="I49" s="575">
        <f t="shared" si="1"/>
        <v>0</v>
      </c>
    </row>
    <row r="50" spans="2:9">
      <c r="B50" s="572"/>
      <c r="C50" s="573" t="s">
        <v>275</v>
      </c>
      <c r="D50" s="575">
        <v>0</v>
      </c>
      <c r="E50" s="575">
        <v>0</v>
      </c>
      <c r="F50" s="575">
        <f t="shared" si="0"/>
        <v>0</v>
      </c>
      <c r="G50" s="575">
        <v>0</v>
      </c>
      <c r="H50" s="575">
        <v>0</v>
      </c>
      <c r="I50" s="575">
        <f t="shared" si="1"/>
        <v>0</v>
      </c>
    </row>
    <row r="51" spans="2:9">
      <c r="B51" s="572"/>
      <c r="C51" s="573" t="s">
        <v>276</v>
      </c>
      <c r="D51" s="575">
        <v>0</v>
      </c>
      <c r="E51" s="575">
        <v>0</v>
      </c>
      <c r="F51" s="575">
        <f t="shared" si="0"/>
        <v>0</v>
      </c>
      <c r="G51" s="575">
        <v>0</v>
      </c>
      <c r="H51" s="575">
        <v>0</v>
      </c>
      <c r="I51" s="575">
        <f t="shared" si="1"/>
        <v>0</v>
      </c>
    </row>
    <row r="52" spans="2:9">
      <c r="B52" s="572"/>
      <c r="C52" s="573" t="s">
        <v>277</v>
      </c>
      <c r="D52" s="574">
        <v>0</v>
      </c>
      <c r="E52" s="574">
        <v>0</v>
      </c>
      <c r="F52" s="574">
        <f t="shared" si="0"/>
        <v>0</v>
      </c>
      <c r="G52" s="574">
        <v>0</v>
      </c>
      <c r="H52" s="574">
        <v>0</v>
      </c>
      <c r="I52" s="574">
        <f t="shared" si="1"/>
        <v>0</v>
      </c>
    </row>
    <row r="53" spans="2:9">
      <c r="B53" s="572"/>
      <c r="C53" s="573" t="s">
        <v>278</v>
      </c>
      <c r="D53" s="574">
        <v>0</v>
      </c>
      <c r="E53" s="574">
        <v>0</v>
      </c>
      <c r="F53" s="574">
        <f t="shared" si="0"/>
        <v>0</v>
      </c>
      <c r="G53" s="574">
        <v>0</v>
      </c>
      <c r="H53" s="574">
        <v>0</v>
      </c>
      <c r="I53" s="574">
        <f t="shared" si="1"/>
        <v>0</v>
      </c>
    </row>
    <row r="54" spans="2:9">
      <c r="B54" s="572"/>
      <c r="C54" s="573" t="s">
        <v>279</v>
      </c>
      <c r="D54" s="574">
        <v>0</v>
      </c>
      <c r="E54" s="574">
        <v>0</v>
      </c>
      <c r="F54" s="574">
        <f t="shared" si="0"/>
        <v>0</v>
      </c>
      <c r="G54" s="574">
        <v>0</v>
      </c>
      <c r="H54" s="574">
        <v>0</v>
      </c>
      <c r="I54" s="574">
        <f t="shared" si="1"/>
        <v>0</v>
      </c>
    </row>
    <row r="55" spans="2:9">
      <c r="B55" s="572"/>
      <c r="C55" s="573" t="s">
        <v>280</v>
      </c>
      <c r="D55" s="574">
        <v>0</v>
      </c>
      <c r="E55" s="574">
        <v>0</v>
      </c>
      <c r="F55" s="574">
        <f t="shared" si="0"/>
        <v>0</v>
      </c>
      <c r="G55" s="574">
        <v>0</v>
      </c>
      <c r="H55" s="574">
        <v>0</v>
      </c>
      <c r="I55" s="574">
        <f t="shared" si="1"/>
        <v>0</v>
      </c>
    </row>
    <row r="56" spans="2:9">
      <c r="B56" s="572"/>
      <c r="C56" s="573" t="s">
        <v>281</v>
      </c>
      <c r="D56" s="574">
        <v>0</v>
      </c>
      <c r="E56" s="574">
        <v>0</v>
      </c>
      <c r="F56" s="574">
        <f t="shared" si="0"/>
        <v>0</v>
      </c>
      <c r="G56" s="574">
        <v>0</v>
      </c>
      <c r="H56" s="574">
        <v>0</v>
      </c>
      <c r="I56" s="574">
        <f t="shared" si="1"/>
        <v>0</v>
      </c>
    </row>
    <row r="57" spans="2:9">
      <c r="B57" s="572"/>
      <c r="C57" s="573" t="s">
        <v>37</v>
      </c>
      <c r="D57" s="575">
        <v>0</v>
      </c>
      <c r="E57" s="575">
        <v>0</v>
      </c>
      <c r="F57" s="575">
        <f t="shared" si="0"/>
        <v>0</v>
      </c>
      <c r="G57" s="575">
        <v>0</v>
      </c>
      <c r="H57" s="575">
        <v>0</v>
      </c>
      <c r="I57" s="575">
        <f t="shared" si="1"/>
        <v>0</v>
      </c>
    </row>
    <row r="58" spans="2:9">
      <c r="B58" s="849" t="s">
        <v>128</v>
      </c>
      <c r="C58" s="850"/>
      <c r="D58" s="576">
        <f>SUM(D59:D61)</f>
        <v>0</v>
      </c>
      <c r="E58" s="576">
        <f>SUM(E59:E61)</f>
        <v>0</v>
      </c>
      <c r="F58" s="576">
        <f t="shared" si="0"/>
        <v>0</v>
      </c>
      <c r="G58" s="576">
        <f t="shared" ref="G58:H58" si="5">SUM(G59:G61)</f>
        <v>0</v>
      </c>
      <c r="H58" s="576">
        <f t="shared" si="5"/>
        <v>0</v>
      </c>
      <c r="I58" s="576">
        <f t="shared" si="1"/>
        <v>0</v>
      </c>
    </row>
    <row r="59" spans="2:9">
      <c r="B59" s="572"/>
      <c r="C59" s="573" t="s">
        <v>282</v>
      </c>
      <c r="D59" s="575">
        <v>0</v>
      </c>
      <c r="E59" s="575">
        <v>0</v>
      </c>
      <c r="F59" s="575">
        <f t="shared" si="0"/>
        <v>0</v>
      </c>
      <c r="G59" s="575">
        <v>0</v>
      </c>
      <c r="H59" s="575">
        <v>0</v>
      </c>
      <c r="I59" s="575">
        <f t="shared" si="1"/>
        <v>0</v>
      </c>
    </row>
    <row r="60" spans="2:9">
      <c r="B60" s="572"/>
      <c r="C60" s="573" t="s">
        <v>283</v>
      </c>
      <c r="D60" s="575">
        <v>0</v>
      </c>
      <c r="E60" s="575">
        <v>0</v>
      </c>
      <c r="F60" s="575">
        <f t="shared" si="0"/>
        <v>0</v>
      </c>
      <c r="G60" s="575">
        <v>0</v>
      </c>
      <c r="H60" s="575">
        <v>0</v>
      </c>
      <c r="I60" s="575">
        <f t="shared" si="1"/>
        <v>0</v>
      </c>
    </row>
    <row r="61" spans="2:9">
      <c r="B61" s="572"/>
      <c r="C61" s="573" t="s">
        <v>284</v>
      </c>
      <c r="D61" s="575">
        <v>0</v>
      </c>
      <c r="E61" s="575">
        <v>0</v>
      </c>
      <c r="F61" s="575">
        <f t="shared" si="0"/>
        <v>0</v>
      </c>
      <c r="G61" s="575">
        <v>0</v>
      </c>
      <c r="H61" s="575">
        <v>0</v>
      </c>
      <c r="I61" s="575">
        <f t="shared" si="1"/>
        <v>0</v>
      </c>
    </row>
    <row r="62" spans="2:9">
      <c r="B62" s="849" t="s">
        <v>285</v>
      </c>
      <c r="C62" s="850"/>
      <c r="D62" s="571">
        <f>SUM(D63:D69)</f>
        <v>0</v>
      </c>
      <c r="E62" s="571">
        <f>SUM(E63:E69)</f>
        <v>0</v>
      </c>
      <c r="F62" s="571">
        <f t="shared" si="0"/>
        <v>0</v>
      </c>
      <c r="G62" s="571">
        <f t="shared" ref="G62:H62" si="6">SUM(G63:G69)</f>
        <v>0</v>
      </c>
      <c r="H62" s="571">
        <f t="shared" si="6"/>
        <v>0</v>
      </c>
      <c r="I62" s="571">
        <f t="shared" si="1"/>
        <v>0</v>
      </c>
    </row>
    <row r="63" spans="2:9">
      <c r="B63" s="572"/>
      <c r="C63" s="573" t="s">
        <v>286</v>
      </c>
      <c r="D63" s="574">
        <v>0</v>
      </c>
      <c r="E63" s="574">
        <v>0</v>
      </c>
      <c r="F63" s="574">
        <f t="shared" si="0"/>
        <v>0</v>
      </c>
      <c r="G63" s="574">
        <v>0</v>
      </c>
      <c r="H63" s="574">
        <v>0</v>
      </c>
      <c r="I63" s="574">
        <f t="shared" si="1"/>
        <v>0</v>
      </c>
    </row>
    <row r="64" spans="2:9">
      <c r="B64" s="572"/>
      <c r="C64" s="573" t="s">
        <v>287</v>
      </c>
      <c r="D64" s="574">
        <v>0</v>
      </c>
      <c r="E64" s="574">
        <v>0</v>
      </c>
      <c r="F64" s="574">
        <f t="shared" si="0"/>
        <v>0</v>
      </c>
      <c r="G64" s="574">
        <v>0</v>
      </c>
      <c r="H64" s="574">
        <v>0</v>
      </c>
      <c r="I64" s="574">
        <f t="shared" si="1"/>
        <v>0</v>
      </c>
    </row>
    <row r="65" spans="2:9">
      <c r="B65" s="572"/>
      <c r="C65" s="573" t="s">
        <v>288</v>
      </c>
      <c r="D65" s="574">
        <v>0</v>
      </c>
      <c r="E65" s="574">
        <v>0</v>
      </c>
      <c r="F65" s="574">
        <f t="shared" si="0"/>
        <v>0</v>
      </c>
      <c r="G65" s="574">
        <v>0</v>
      </c>
      <c r="H65" s="574">
        <v>0</v>
      </c>
      <c r="I65" s="574">
        <f t="shared" si="1"/>
        <v>0</v>
      </c>
    </row>
    <row r="66" spans="2:9">
      <c r="B66" s="572"/>
      <c r="C66" s="573" t="s">
        <v>289</v>
      </c>
      <c r="D66" s="574">
        <v>0</v>
      </c>
      <c r="E66" s="574">
        <v>0</v>
      </c>
      <c r="F66" s="574">
        <f t="shared" si="0"/>
        <v>0</v>
      </c>
      <c r="G66" s="574">
        <v>0</v>
      </c>
      <c r="H66" s="574">
        <v>0</v>
      </c>
      <c r="I66" s="574">
        <f t="shared" si="1"/>
        <v>0</v>
      </c>
    </row>
    <row r="67" spans="2:9">
      <c r="B67" s="572"/>
      <c r="C67" s="573" t="s">
        <v>290</v>
      </c>
      <c r="D67" s="574">
        <v>0</v>
      </c>
      <c r="E67" s="574">
        <v>0</v>
      </c>
      <c r="F67" s="574">
        <f t="shared" si="0"/>
        <v>0</v>
      </c>
      <c r="G67" s="574">
        <v>0</v>
      </c>
      <c r="H67" s="574">
        <v>0</v>
      </c>
      <c r="I67" s="574">
        <f t="shared" si="1"/>
        <v>0</v>
      </c>
    </row>
    <row r="68" spans="2:9">
      <c r="B68" s="572"/>
      <c r="C68" s="573" t="s">
        <v>291</v>
      </c>
      <c r="D68" s="574">
        <v>0</v>
      </c>
      <c r="E68" s="574">
        <v>0</v>
      </c>
      <c r="F68" s="574">
        <f t="shared" si="0"/>
        <v>0</v>
      </c>
      <c r="G68" s="574">
        <v>0</v>
      </c>
      <c r="H68" s="574">
        <v>0</v>
      </c>
      <c r="I68" s="574">
        <f t="shared" si="1"/>
        <v>0</v>
      </c>
    </row>
    <row r="69" spans="2:9">
      <c r="B69" s="572"/>
      <c r="C69" s="573" t="s">
        <v>292</v>
      </c>
      <c r="D69" s="574">
        <v>0</v>
      </c>
      <c r="E69" s="574">
        <v>0</v>
      </c>
      <c r="F69" s="574">
        <f t="shared" si="0"/>
        <v>0</v>
      </c>
      <c r="G69" s="574">
        <v>0</v>
      </c>
      <c r="H69" s="574">
        <v>0</v>
      </c>
      <c r="I69" s="574">
        <f t="shared" si="1"/>
        <v>0</v>
      </c>
    </row>
    <row r="70" spans="2:9">
      <c r="B70" s="853" t="s">
        <v>102</v>
      </c>
      <c r="C70" s="854"/>
      <c r="D70" s="571">
        <f>SUM(D71:D73)</f>
        <v>0</v>
      </c>
      <c r="E70" s="571">
        <f>SUM(E71:E73)</f>
        <v>0</v>
      </c>
      <c r="F70" s="571">
        <f t="shared" si="0"/>
        <v>0</v>
      </c>
      <c r="G70" s="571">
        <f t="shared" ref="G70:H70" si="7">SUM(G71:G73)</f>
        <v>0</v>
      </c>
      <c r="H70" s="571">
        <f t="shared" si="7"/>
        <v>0</v>
      </c>
      <c r="I70" s="571">
        <f t="shared" si="1"/>
        <v>0</v>
      </c>
    </row>
    <row r="71" spans="2:9">
      <c r="B71" s="572"/>
      <c r="C71" s="573" t="s">
        <v>111</v>
      </c>
      <c r="D71" s="574">
        <v>0</v>
      </c>
      <c r="E71" s="574">
        <v>0</v>
      </c>
      <c r="F71" s="574">
        <f t="shared" si="0"/>
        <v>0</v>
      </c>
      <c r="G71" s="574">
        <v>0</v>
      </c>
      <c r="H71" s="574">
        <v>0</v>
      </c>
      <c r="I71" s="574">
        <f t="shared" si="1"/>
        <v>0</v>
      </c>
    </row>
    <row r="72" spans="2:9">
      <c r="B72" s="572"/>
      <c r="C72" s="573" t="s">
        <v>50</v>
      </c>
      <c r="D72" s="574">
        <v>0</v>
      </c>
      <c r="E72" s="574">
        <v>0</v>
      </c>
      <c r="F72" s="574">
        <f t="shared" si="0"/>
        <v>0</v>
      </c>
      <c r="G72" s="574">
        <v>0</v>
      </c>
      <c r="H72" s="574">
        <v>0</v>
      </c>
      <c r="I72" s="574">
        <f t="shared" si="1"/>
        <v>0</v>
      </c>
    </row>
    <row r="73" spans="2:9">
      <c r="B73" s="572"/>
      <c r="C73" s="573" t="s">
        <v>114</v>
      </c>
      <c r="D73" s="574">
        <v>0</v>
      </c>
      <c r="E73" s="574">
        <v>0</v>
      </c>
      <c r="F73" s="574">
        <f t="shared" si="0"/>
        <v>0</v>
      </c>
      <c r="G73" s="574">
        <v>0</v>
      </c>
      <c r="H73" s="574">
        <v>0</v>
      </c>
      <c r="I73" s="574">
        <f t="shared" si="1"/>
        <v>0</v>
      </c>
    </row>
    <row r="74" spans="2:9">
      <c r="B74" s="849" t="s">
        <v>293</v>
      </c>
      <c r="C74" s="850"/>
      <c r="D74" s="571">
        <f>SUM(D75:D81)</f>
        <v>0</v>
      </c>
      <c r="E74" s="571">
        <f t="shared" ref="E74" si="8">SUM(E75:E81)</f>
        <v>0</v>
      </c>
      <c r="F74" s="571">
        <f t="shared" si="0"/>
        <v>0</v>
      </c>
      <c r="G74" s="571">
        <f t="shared" ref="G74" si="9">SUM(G75:G81)</f>
        <v>0</v>
      </c>
      <c r="H74" s="571">
        <f t="shared" ref="H74" si="10">SUM(H75:H81)</f>
        <v>0</v>
      </c>
      <c r="I74" s="571">
        <f t="shared" si="1"/>
        <v>0</v>
      </c>
    </row>
    <row r="75" spans="2:9">
      <c r="B75" s="572"/>
      <c r="C75" s="573" t="s">
        <v>294</v>
      </c>
      <c r="D75" s="574">
        <v>0</v>
      </c>
      <c r="E75" s="574">
        <v>0</v>
      </c>
      <c r="F75" s="574">
        <v>0</v>
      </c>
      <c r="G75" s="574">
        <v>0</v>
      </c>
      <c r="H75" s="574">
        <v>0</v>
      </c>
      <c r="I75" s="574">
        <f t="shared" ref="I75:I80" si="11">+F75-G75</f>
        <v>0</v>
      </c>
    </row>
    <row r="76" spans="2:9">
      <c r="B76" s="572"/>
      <c r="C76" s="573" t="s">
        <v>117</v>
      </c>
      <c r="D76" s="574">
        <v>0</v>
      </c>
      <c r="E76" s="574">
        <v>0</v>
      </c>
      <c r="F76" s="574">
        <v>0</v>
      </c>
      <c r="G76" s="574">
        <v>0</v>
      </c>
      <c r="H76" s="574">
        <v>0</v>
      </c>
      <c r="I76" s="574">
        <f t="shared" si="11"/>
        <v>0</v>
      </c>
    </row>
    <row r="77" spans="2:9">
      <c r="B77" s="572"/>
      <c r="C77" s="573" t="s">
        <v>118</v>
      </c>
      <c r="D77" s="574">
        <v>0</v>
      </c>
      <c r="E77" s="574">
        <v>0</v>
      </c>
      <c r="F77" s="574">
        <v>0</v>
      </c>
      <c r="G77" s="574">
        <v>0</v>
      </c>
      <c r="H77" s="574">
        <v>0</v>
      </c>
      <c r="I77" s="574">
        <f t="shared" si="11"/>
        <v>0</v>
      </c>
    </row>
    <row r="78" spans="2:9">
      <c r="B78" s="572"/>
      <c r="C78" s="573" t="s">
        <v>119</v>
      </c>
      <c r="D78" s="574">
        <v>0</v>
      </c>
      <c r="E78" s="574">
        <v>0</v>
      </c>
      <c r="F78" s="574">
        <v>0</v>
      </c>
      <c r="G78" s="574">
        <v>0</v>
      </c>
      <c r="H78" s="574">
        <v>0</v>
      </c>
      <c r="I78" s="574">
        <f t="shared" si="11"/>
        <v>0</v>
      </c>
    </row>
    <row r="79" spans="2:9">
      <c r="B79" s="572"/>
      <c r="C79" s="573" t="s">
        <v>120</v>
      </c>
      <c r="D79" s="574">
        <v>0</v>
      </c>
      <c r="E79" s="574">
        <v>0</v>
      </c>
      <c r="F79" s="574">
        <v>0</v>
      </c>
      <c r="G79" s="574">
        <v>0</v>
      </c>
      <c r="H79" s="574">
        <v>0</v>
      </c>
      <c r="I79" s="574">
        <f t="shared" si="11"/>
        <v>0</v>
      </c>
    </row>
    <row r="80" spans="2:9">
      <c r="B80" s="572"/>
      <c r="C80" s="573" t="s">
        <v>121</v>
      </c>
      <c r="D80" s="574">
        <v>0</v>
      </c>
      <c r="E80" s="574">
        <v>0</v>
      </c>
      <c r="F80" s="574">
        <v>0</v>
      </c>
      <c r="G80" s="574">
        <v>0</v>
      </c>
      <c r="H80" s="574">
        <v>0</v>
      </c>
      <c r="I80" s="574">
        <f t="shared" si="11"/>
        <v>0</v>
      </c>
    </row>
    <row r="81" spans="1:11">
      <c r="B81" s="572"/>
      <c r="C81" s="573" t="s">
        <v>295</v>
      </c>
      <c r="D81" s="574">
        <v>0</v>
      </c>
      <c r="E81" s="574">
        <v>0</v>
      </c>
      <c r="F81" s="574">
        <v>0</v>
      </c>
      <c r="G81" s="574">
        <v>0</v>
      </c>
      <c r="H81" s="574">
        <v>0</v>
      </c>
      <c r="I81" s="574">
        <v>0</v>
      </c>
    </row>
    <row r="82" spans="1:11" s="67" customFormat="1">
      <c r="A82" s="66"/>
      <c r="B82" s="577"/>
      <c r="C82" s="578" t="s">
        <v>240</v>
      </c>
      <c r="D82" s="579">
        <f>+D10+D18+D28+D38+D48+D58+D62+D70+D74</f>
        <v>0</v>
      </c>
      <c r="E82" s="579">
        <f t="shared" ref="E82:H82" si="12">+E10+E18+E28+E38+E48+E58+E62+E70+E74</f>
        <v>0</v>
      </c>
      <c r="F82" s="579">
        <f t="shared" si="12"/>
        <v>0</v>
      </c>
      <c r="G82" s="579">
        <f t="shared" si="12"/>
        <v>0</v>
      </c>
      <c r="H82" s="579">
        <f t="shared" si="12"/>
        <v>0</v>
      </c>
      <c r="I82" s="579">
        <f>+I10+I18+I28+I38+I48+I58+I62+I70+I74</f>
        <v>0</v>
      </c>
      <c r="J82" s="66"/>
      <c r="K82" s="268"/>
    </row>
    <row r="83" spans="1:11">
      <c r="I83" s="249" t="s">
        <v>134</v>
      </c>
    </row>
    <row r="84" spans="1:11" ht="15.75">
      <c r="D84" s="68" t="str">
        <f>IF(CAdmon!D22=COG!D82," ","ERROR")</f>
        <v xml:space="preserve"> </v>
      </c>
      <c r="E84" s="68" t="str">
        <f>IF(CAdmon!E22=COG!E82," ","ERROR")</f>
        <v xml:space="preserve"> </v>
      </c>
      <c r="F84" s="68" t="str">
        <f>IF(CAdmon!F22=COG!F82," ","ERROR")</f>
        <v xml:space="preserve"> </v>
      </c>
      <c r="G84" s="68" t="str">
        <f>IF(CAdmon!G22=COG!G82," ","ERROR")</f>
        <v xml:space="preserve"> </v>
      </c>
      <c r="H84" s="68" t="str">
        <f>IF(CAdmon!H22=COG!H82," ","ERROR")</f>
        <v xml:space="preserve"> </v>
      </c>
      <c r="I84" s="68"/>
    </row>
    <row r="87" spans="1:11">
      <c r="C87" s="568"/>
      <c r="D87" s="533"/>
      <c r="E87" s="533"/>
      <c r="F87" s="569"/>
      <c r="G87" s="569"/>
      <c r="H87" s="569"/>
      <c r="I87" s="568"/>
    </row>
    <row r="88" spans="1:11">
      <c r="C88" s="532" t="str">
        <f>+EFE!D56</f>
        <v>Juliana Orozco Dagnino</v>
      </c>
      <c r="D88" s="533"/>
      <c r="E88" s="533"/>
      <c r="F88" s="799" t="str">
        <f>+EFE!L56</f>
        <v>Ivonne Sarahi Flores Duarte</v>
      </c>
      <c r="G88" s="799"/>
      <c r="H88" s="799"/>
      <c r="I88" s="799"/>
    </row>
    <row r="89" spans="1:11">
      <c r="C89" s="532" t="str">
        <f>+EFE!D57</f>
        <v>Directora IMCACECO</v>
      </c>
      <c r="D89" s="533"/>
      <c r="E89" s="533"/>
      <c r="F89" s="799" t="str">
        <f>+EFE!L57</f>
        <v>Coordinadora Administrativa</v>
      </c>
      <c r="G89" s="799"/>
      <c r="H89" s="799"/>
      <c r="I89" s="79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9055118110236221" right="0.9055118110236221" top="0.35433070866141736" bottom="0.55118110236220474" header="0" footer="0"/>
  <pageSetup scale="54" orientation="portrait" r:id="rId1"/>
  <ignoredErrors>
    <ignoredError sqref="F10 F18 F28 F38 F4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topLeftCell="A34" workbookViewId="0">
      <selection activeCell="B6" sqref="B6:I6"/>
    </sheetView>
  </sheetViews>
  <sheetFormatPr defaultColWidth="11.42578125" defaultRowHeight="15"/>
  <cols>
    <col min="1" max="1" width="1.5703125" style="65" customWidth="1"/>
    <col min="2" max="2" width="4.5703125" style="73" customWidth="1"/>
    <col min="3" max="3" width="59" style="61" customWidth="1"/>
    <col min="4" max="6" width="12.7109375" style="61" customWidth="1"/>
    <col min="7" max="7" width="14" style="61" customWidth="1"/>
    <col min="8" max="9" width="12.7109375" style="61" customWidth="1"/>
    <col min="10" max="10" width="3.28515625" style="65" customWidth="1"/>
  </cols>
  <sheetData>
    <row r="1" spans="1:10" s="65" customFormat="1" ht="8.25" customHeight="1">
      <c r="B1" s="60"/>
      <c r="C1" s="60"/>
      <c r="D1" s="60"/>
      <c r="E1" s="60"/>
      <c r="F1" s="60"/>
      <c r="G1" s="60"/>
      <c r="H1" s="60"/>
      <c r="I1" s="60"/>
    </row>
    <row r="2" spans="1:10">
      <c r="B2" s="840" t="s">
        <v>449</v>
      </c>
      <c r="C2" s="841"/>
      <c r="D2" s="841"/>
      <c r="E2" s="841"/>
      <c r="F2" s="841"/>
      <c r="G2" s="841"/>
      <c r="H2" s="841"/>
      <c r="I2" s="842"/>
    </row>
    <row r="3" spans="1:10">
      <c r="B3" s="843" t="str">
        <f>+EA!C5</f>
        <v>INSTITUTO MUNICIPAL DE CAPACITACION Y CERTIFICACION POR COMPETENCIAS B.C.</v>
      </c>
      <c r="C3" s="844"/>
      <c r="D3" s="844"/>
      <c r="E3" s="844"/>
      <c r="F3" s="844"/>
      <c r="G3" s="844"/>
      <c r="H3" s="844"/>
      <c r="I3" s="845"/>
    </row>
    <row r="4" spans="1:10">
      <c r="B4" s="843" t="s">
        <v>231</v>
      </c>
      <c r="C4" s="844"/>
      <c r="D4" s="844"/>
      <c r="E4" s="844"/>
      <c r="F4" s="844"/>
      <c r="G4" s="844"/>
      <c r="H4" s="844"/>
      <c r="I4" s="845"/>
    </row>
    <row r="5" spans="1:10">
      <c r="B5" s="843" t="s">
        <v>296</v>
      </c>
      <c r="C5" s="844"/>
      <c r="D5" s="844"/>
      <c r="E5" s="844"/>
      <c r="F5" s="844"/>
      <c r="G5" s="844"/>
      <c r="H5" s="844"/>
      <c r="I5" s="845"/>
    </row>
    <row r="6" spans="1:10">
      <c r="B6" s="846" t="s">
        <v>459</v>
      </c>
      <c r="C6" s="847"/>
      <c r="D6" s="847"/>
      <c r="E6" s="847"/>
      <c r="F6" s="847"/>
      <c r="G6" s="847"/>
      <c r="H6" s="847"/>
      <c r="I6" s="848"/>
    </row>
    <row r="7" spans="1:10" s="65" customFormat="1" ht="9" customHeight="1">
      <c r="B7" s="60"/>
      <c r="C7" s="60"/>
      <c r="D7" s="60"/>
      <c r="E7" s="60"/>
      <c r="F7" s="60"/>
      <c r="G7" s="60"/>
      <c r="H7" s="60"/>
      <c r="I7" s="60"/>
    </row>
    <row r="8" spans="1:10">
      <c r="B8" s="821" t="s">
        <v>76</v>
      </c>
      <c r="C8" s="821"/>
      <c r="D8" s="822" t="s">
        <v>233</v>
      </c>
      <c r="E8" s="822"/>
      <c r="F8" s="822"/>
      <c r="G8" s="822"/>
      <c r="H8" s="822"/>
      <c r="I8" s="822" t="s">
        <v>234</v>
      </c>
    </row>
    <row r="9" spans="1:10" ht="51">
      <c r="B9" s="821"/>
      <c r="C9" s="821"/>
      <c r="D9" s="550" t="s">
        <v>235</v>
      </c>
      <c r="E9" s="550" t="s">
        <v>236</v>
      </c>
      <c r="F9" s="550" t="s">
        <v>209</v>
      </c>
      <c r="G9" s="550" t="s">
        <v>210</v>
      </c>
      <c r="H9" s="550" t="s">
        <v>237</v>
      </c>
      <c r="I9" s="822"/>
    </row>
    <row r="10" spans="1:10">
      <c r="B10" s="821"/>
      <c r="C10" s="821"/>
      <c r="D10" s="550">
        <v>1</v>
      </c>
      <c r="E10" s="550">
        <v>2</v>
      </c>
      <c r="F10" s="550" t="s">
        <v>238</v>
      </c>
      <c r="G10" s="550">
        <v>4</v>
      </c>
      <c r="H10" s="550">
        <v>5</v>
      </c>
      <c r="I10" s="550" t="s">
        <v>239</v>
      </c>
    </row>
    <row r="11" spans="1:10" ht="3" customHeight="1">
      <c r="B11" s="583"/>
      <c r="C11" s="551"/>
      <c r="D11" s="552"/>
      <c r="E11" s="552"/>
      <c r="F11" s="552"/>
      <c r="G11" s="552"/>
      <c r="H11" s="552"/>
      <c r="I11" s="552"/>
    </row>
    <row r="12" spans="1:10" s="70" customFormat="1">
      <c r="A12" s="69"/>
      <c r="B12" s="856" t="s">
        <v>297</v>
      </c>
      <c r="C12" s="857"/>
      <c r="D12" s="584">
        <v>0</v>
      </c>
      <c r="E12" s="584">
        <v>0</v>
      </c>
      <c r="F12" s="584">
        <v>0</v>
      </c>
      <c r="G12" s="584">
        <v>0</v>
      </c>
      <c r="H12" s="584">
        <v>0</v>
      </c>
      <c r="I12" s="584">
        <v>0</v>
      </c>
      <c r="J12" s="69"/>
    </row>
    <row r="13" spans="1:10" s="70" customFormat="1">
      <c r="A13" s="69"/>
      <c r="B13" s="585"/>
      <c r="C13" s="586" t="s">
        <v>298</v>
      </c>
      <c r="D13" s="587"/>
      <c r="E13" s="587"/>
      <c r="F13" s="587">
        <f>+D13+E13</f>
        <v>0</v>
      </c>
      <c r="G13" s="587"/>
      <c r="H13" s="587"/>
      <c r="I13" s="587">
        <f>+F13-G13</f>
        <v>0</v>
      </c>
      <c r="J13" s="69"/>
    </row>
    <row r="14" spans="1:10" s="70" customFormat="1">
      <c r="A14" s="69"/>
      <c r="B14" s="585"/>
      <c r="C14" s="586" t="s">
        <v>299</v>
      </c>
      <c r="D14" s="587"/>
      <c r="E14" s="587"/>
      <c r="F14" s="587">
        <f t="shared" ref="F14:F20" si="0">+D14+E14</f>
        <v>0</v>
      </c>
      <c r="G14" s="587"/>
      <c r="H14" s="587"/>
      <c r="I14" s="587">
        <f t="shared" ref="I14:I20" si="1">+F14-G14</f>
        <v>0</v>
      </c>
      <c r="J14" s="69"/>
    </row>
    <row r="15" spans="1:10" s="70" customFormat="1">
      <c r="A15" s="69"/>
      <c r="B15" s="585"/>
      <c r="C15" s="586" t="s">
        <v>300</v>
      </c>
      <c r="D15" s="587"/>
      <c r="E15" s="587"/>
      <c r="F15" s="587">
        <f t="shared" si="0"/>
        <v>0</v>
      </c>
      <c r="G15" s="587"/>
      <c r="H15" s="587"/>
      <c r="I15" s="587">
        <f t="shared" si="1"/>
        <v>0</v>
      </c>
      <c r="J15" s="69"/>
    </row>
    <row r="16" spans="1:10" s="70" customFormat="1">
      <c r="A16" s="69"/>
      <c r="B16" s="585"/>
      <c r="C16" s="586" t="s">
        <v>301</v>
      </c>
      <c r="D16" s="587"/>
      <c r="E16" s="587"/>
      <c r="F16" s="587">
        <f t="shared" si="0"/>
        <v>0</v>
      </c>
      <c r="G16" s="587"/>
      <c r="H16" s="587"/>
      <c r="I16" s="587">
        <f t="shared" si="1"/>
        <v>0</v>
      </c>
      <c r="J16" s="69"/>
    </row>
    <row r="17" spans="1:10" s="70" customFormat="1">
      <c r="A17" s="69"/>
      <c r="B17" s="585"/>
      <c r="C17" s="586" t="s">
        <v>302</v>
      </c>
      <c r="D17" s="587">
        <v>0</v>
      </c>
      <c r="E17" s="587">
        <v>0</v>
      </c>
      <c r="F17" s="587">
        <v>0</v>
      </c>
      <c r="G17" s="587">
        <v>0</v>
      </c>
      <c r="H17" s="587">
        <v>0</v>
      </c>
      <c r="I17" s="587">
        <f t="shared" si="1"/>
        <v>0</v>
      </c>
      <c r="J17" s="69"/>
    </row>
    <row r="18" spans="1:10" s="70" customFormat="1">
      <c r="A18" s="69"/>
      <c r="B18" s="585"/>
      <c r="C18" s="586" t="s">
        <v>303</v>
      </c>
      <c r="D18" s="587"/>
      <c r="E18" s="587"/>
      <c r="F18" s="587">
        <f t="shared" si="0"/>
        <v>0</v>
      </c>
      <c r="G18" s="587"/>
      <c r="H18" s="587"/>
      <c r="I18" s="587">
        <f t="shared" si="1"/>
        <v>0</v>
      </c>
      <c r="J18" s="69"/>
    </row>
    <row r="19" spans="1:10" s="70" customFormat="1">
      <c r="A19" s="69"/>
      <c r="B19" s="585"/>
      <c r="C19" s="586" t="s">
        <v>304</v>
      </c>
      <c r="D19" s="587"/>
      <c r="E19" s="587"/>
      <c r="F19" s="587">
        <f t="shared" si="0"/>
        <v>0</v>
      </c>
      <c r="G19" s="587"/>
      <c r="H19" s="587"/>
      <c r="I19" s="587">
        <f t="shared" si="1"/>
        <v>0</v>
      </c>
      <c r="J19" s="69"/>
    </row>
    <row r="20" spans="1:10" s="70" customFormat="1">
      <c r="A20" s="69"/>
      <c r="B20" s="585"/>
      <c r="C20" s="586" t="s">
        <v>270</v>
      </c>
      <c r="D20" s="587"/>
      <c r="E20" s="587"/>
      <c r="F20" s="587">
        <f t="shared" si="0"/>
        <v>0</v>
      </c>
      <c r="G20" s="587"/>
      <c r="H20" s="587"/>
      <c r="I20" s="587">
        <f t="shared" si="1"/>
        <v>0</v>
      </c>
      <c r="J20" s="69"/>
    </row>
    <row r="21" spans="1:10" s="70" customFormat="1">
      <c r="A21" s="69"/>
      <c r="B21" s="585"/>
      <c r="C21" s="586"/>
      <c r="D21" s="587"/>
      <c r="E21" s="587"/>
      <c r="F21" s="587"/>
      <c r="G21" s="587"/>
      <c r="H21" s="587"/>
      <c r="I21" s="587"/>
      <c r="J21" s="69"/>
    </row>
    <row r="22" spans="1:10" s="72" customFormat="1">
      <c r="A22" s="71"/>
      <c r="B22" s="856" t="s">
        <v>305</v>
      </c>
      <c r="C22" s="857"/>
      <c r="D22" s="584">
        <v>0</v>
      </c>
      <c r="E22" s="584">
        <v>0</v>
      </c>
      <c r="F22" s="584">
        <v>0</v>
      </c>
      <c r="G22" s="584">
        <v>0</v>
      </c>
      <c r="H22" s="584">
        <v>0</v>
      </c>
      <c r="I22" s="584">
        <f>+F22-G22</f>
        <v>0</v>
      </c>
      <c r="J22" s="71"/>
    </row>
    <row r="23" spans="1:10" s="70" customFormat="1">
      <c r="A23" s="69"/>
      <c r="B23" s="585"/>
      <c r="C23" s="586" t="s">
        <v>306</v>
      </c>
      <c r="D23" s="588"/>
      <c r="E23" s="588"/>
      <c r="F23" s="587">
        <f t="shared" ref="F23:F29" si="2">+D23+E23</f>
        <v>0</v>
      </c>
      <c r="G23" s="588"/>
      <c r="H23" s="588"/>
      <c r="I23" s="587">
        <f t="shared" ref="I23:I29" si="3">+F23-G23</f>
        <v>0</v>
      </c>
      <c r="J23" s="69"/>
    </row>
    <row r="24" spans="1:10" s="70" customFormat="1">
      <c r="A24" s="69"/>
      <c r="B24" s="585"/>
      <c r="C24" s="586" t="s">
        <v>307</v>
      </c>
      <c r="D24" s="588">
        <v>0</v>
      </c>
      <c r="E24" s="588">
        <v>0</v>
      </c>
      <c r="F24" s="587">
        <v>0</v>
      </c>
      <c r="G24" s="588">
        <v>0</v>
      </c>
      <c r="H24" s="588">
        <v>0</v>
      </c>
      <c r="I24" s="587">
        <v>0</v>
      </c>
      <c r="J24" s="69"/>
    </row>
    <row r="25" spans="1:10" s="70" customFormat="1">
      <c r="A25" s="69"/>
      <c r="B25" s="585"/>
      <c r="C25" s="586" t="s">
        <v>308</v>
      </c>
      <c r="D25" s="588"/>
      <c r="E25" s="588"/>
      <c r="F25" s="587">
        <f t="shared" si="2"/>
        <v>0</v>
      </c>
      <c r="G25" s="588"/>
      <c r="H25" s="588"/>
      <c r="I25" s="587">
        <f t="shared" si="3"/>
        <v>0</v>
      </c>
      <c r="J25" s="69"/>
    </row>
    <row r="26" spans="1:10" s="70" customFormat="1">
      <c r="A26" s="69"/>
      <c r="B26" s="585"/>
      <c r="C26" s="586" t="s">
        <v>309</v>
      </c>
      <c r="D26" s="588"/>
      <c r="E26" s="588"/>
      <c r="F26" s="587">
        <f t="shared" si="2"/>
        <v>0</v>
      </c>
      <c r="G26" s="588"/>
      <c r="H26" s="588"/>
      <c r="I26" s="587">
        <f t="shared" si="3"/>
        <v>0</v>
      </c>
      <c r="J26" s="69"/>
    </row>
    <row r="27" spans="1:10" s="70" customFormat="1">
      <c r="A27" s="69"/>
      <c r="B27" s="585"/>
      <c r="C27" s="586" t="s">
        <v>310</v>
      </c>
      <c r="D27" s="588"/>
      <c r="E27" s="588"/>
      <c r="F27" s="587">
        <f t="shared" si="2"/>
        <v>0</v>
      </c>
      <c r="G27" s="588"/>
      <c r="H27" s="588"/>
      <c r="I27" s="587">
        <f t="shared" si="3"/>
        <v>0</v>
      </c>
      <c r="J27" s="69"/>
    </row>
    <row r="28" spans="1:10" s="70" customFormat="1">
      <c r="A28" s="69"/>
      <c r="B28" s="585"/>
      <c r="C28" s="586" t="s">
        <v>311</v>
      </c>
      <c r="D28" s="588"/>
      <c r="E28" s="588"/>
      <c r="F28" s="587">
        <f t="shared" si="2"/>
        <v>0</v>
      </c>
      <c r="G28" s="588"/>
      <c r="H28" s="588"/>
      <c r="I28" s="587">
        <f t="shared" si="3"/>
        <v>0</v>
      </c>
      <c r="J28" s="69"/>
    </row>
    <row r="29" spans="1:10" s="70" customFormat="1">
      <c r="A29" s="69"/>
      <c r="B29" s="585"/>
      <c r="C29" s="586" t="s">
        <v>312</v>
      </c>
      <c r="D29" s="588"/>
      <c r="E29" s="588"/>
      <c r="F29" s="587">
        <f t="shared" si="2"/>
        <v>0</v>
      </c>
      <c r="G29" s="588"/>
      <c r="H29" s="588"/>
      <c r="I29" s="587">
        <f t="shared" si="3"/>
        <v>0</v>
      </c>
      <c r="J29" s="69"/>
    </row>
    <row r="30" spans="1:10" s="70" customFormat="1">
      <c r="A30" s="69"/>
      <c r="B30" s="585"/>
      <c r="C30" s="586"/>
      <c r="D30" s="588"/>
      <c r="E30" s="588"/>
      <c r="F30" s="588"/>
      <c r="G30" s="588"/>
      <c r="H30" s="588"/>
      <c r="I30" s="588"/>
      <c r="J30" s="69"/>
    </row>
    <row r="31" spans="1:10" s="72" customFormat="1">
      <c r="A31" s="71"/>
      <c r="B31" s="856" t="s">
        <v>313</v>
      </c>
      <c r="C31" s="857"/>
      <c r="D31" s="589">
        <f>SUM(D32:D40)</f>
        <v>0</v>
      </c>
      <c r="E31" s="589">
        <f>SUM(E32:E40)</f>
        <v>0</v>
      </c>
      <c r="F31" s="589">
        <f>+D31+E31</f>
        <v>0</v>
      </c>
      <c r="G31" s="589">
        <f>SUM(G32:G40)</f>
        <v>0</v>
      </c>
      <c r="H31" s="589">
        <f>SUM(H32:H40)</f>
        <v>0</v>
      </c>
      <c r="I31" s="589">
        <f>+F31-G31</f>
        <v>0</v>
      </c>
      <c r="J31" s="71"/>
    </row>
    <row r="32" spans="1:10" s="70" customFormat="1">
      <c r="A32" s="69"/>
      <c r="B32" s="585"/>
      <c r="C32" s="586" t="s">
        <v>314</v>
      </c>
      <c r="D32" s="588"/>
      <c r="E32" s="588"/>
      <c r="F32" s="588">
        <f t="shared" ref="F32:F40" si="4">+D32+E32</f>
        <v>0</v>
      </c>
      <c r="G32" s="588"/>
      <c r="H32" s="588"/>
      <c r="I32" s="588">
        <f t="shared" ref="I32:I40" si="5">+F32-G32</f>
        <v>0</v>
      </c>
      <c r="J32" s="69"/>
    </row>
    <row r="33" spans="1:10" s="70" customFormat="1">
      <c r="A33" s="69"/>
      <c r="B33" s="585"/>
      <c r="C33" s="586" t="s">
        <v>315</v>
      </c>
      <c r="D33" s="587">
        <v>0</v>
      </c>
      <c r="E33" s="587">
        <v>0</v>
      </c>
      <c r="F33" s="587">
        <v>0</v>
      </c>
      <c r="G33" s="587">
        <v>0</v>
      </c>
      <c r="H33" s="587">
        <v>0</v>
      </c>
      <c r="I33" s="587">
        <f>+F33-G33</f>
        <v>0</v>
      </c>
      <c r="J33" s="69"/>
    </row>
    <row r="34" spans="1:10" s="70" customFormat="1">
      <c r="A34" s="69"/>
      <c r="B34" s="585"/>
      <c r="C34" s="586" t="s">
        <v>316</v>
      </c>
      <c r="D34" s="588"/>
      <c r="E34" s="588"/>
      <c r="F34" s="588">
        <f t="shared" si="4"/>
        <v>0</v>
      </c>
      <c r="G34" s="588"/>
      <c r="H34" s="588"/>
      <c r="I34" s="588">
        <f t="shared" si="5"/>
        <v>0</v>
      </c>
      <c r="J34" s="69"/>
    </row>
    <row r="35" spans="1:10" s="70" customFormat="1">
      <c r="A35" s="69"/>
      <c r="B35" s="585"/>
      <c r="C35" s="586" t="s">
        <v>317</v>
      </c>
      <c r="D35" s="588"/>
      <c r="E35" s="588"/>
      <c r="F35" s="588">
        <f t="shared" si="4"/>
        <v>0</v>
      </c>
      <c r="G35" s="588"/>
      <c r="H35" s="588"/>
      <c r="I35" s="588">
        <f t="shared" si="5"/>
        <v>0</v>
      </c>
      <c r="J35" s="69"/>
    </row>
    <row r="36" spans="1:10" s="70" customFormat="1">
      <c r="A36" s="69"/>
      <c r="B36" s="585"/>
      <c r="C36" s="586" t="s">
        <v>318</v>
      </c>
      <c r="D36" s="588"/>
      <c r="E36" s="588"/>
      <c r="F36" s="588">
        <f t="shared" si="4"/>
        <v>0</v>
      </c>
      <c r="G36" s="588"/>
      <c r="H36" s="588"/>
      <c r="I36" s="588">
        <f t="shared" si="5"/>
        <v>0</v>
      </c>
      <c r="J36" s="69"/>
    </row>
    <row r="37" spans="1:10" s="70" customFormat="1">
      <c r="A37" s="69"/>
      <c r="B37" s="585"/>
      <c r="C37" s="586" t="s">
        <v>319</v>
      </c>
      <c r="D37" s="588"/>
      <c r="E37" s="588"/>
      <c r="F37" s="588">
        <f t="shared" si="4"/>
        <v>0</v>
      </c>
      <c r="G37" s="588"/>
      <c r="H37" s="588"/>
      <c r="I37" s="588">
        <f t="shared" si="5"/>
        <v>0</v>
      </c>
      <c r="J37" s="69"/>
    </row>
    <row r="38" spans="1:10" s="70" customFormat="1">
      <c r="A38" s="69"/>
      <c r="B38" s="585"/>
      <c r="C38" s="586" t="s">
        <v>320</v>
      </c>
      <c r="D38" s="588"/>
      <c r="E38" s="588"/>
      <c r="F38" s="588">
        <f t="shared" si="4"/>
        <v>0</v>
      </c>
      <c r="G38" s="588"/>
      <c r="H38" s="588"/>
      <c r="I38" s="588">
        <f t="shared" si="5"/>
        <v>0</v>
      </c>
      <c r="J38" s="69"/>
    </row>
    <row r="39" spans="1:10" s="70" customFormat="1">
      <c r="A39" s="69"/>
      <c r="B39" s="585"/>
      <c r="C39" s="586" t="s">
        <v>321</v>
      </c>
      <c r="D39" s="588"/>
      <c r="E39" s="588"/>
      <c r="F39" s="588">
        <f t="shared" si="4"/>
        <v>0</v>
      </c>
      <c r="G39" s="588"/>
      <c r="H39" s="588"/>
      <c r="I39" s="588">
        <f t="shared" si="5"/>
        <v>0</v>
      </c>
      <c r="J39" s="69"/>
    </row>
    <row r="40" spans="1:10" s="70" customFormat="1">
      <c r="A40" s="69"/>
      <c r="B40" s="585"/>
      <c r="C40" s="586" t="s">
        <v>322</v>
      </c>
      <c r="D40" s="588"/>
      <c r="E40" s="588"/>
      <c r="F40" s="588">
        <f t="shared" si="4"/>
        <v>0</v>
      </c>
      <c r="G40" s="588"/>
      <c r="H40" s="588"/>
      <c r="I40" s="588">
        <f t="shared" si="5"/>
        <v>0</v>
      </c>
      <c r="J40" s="69"/>
    </row>
    <row r="41" spans="1:10" s="70" customFormat="1">
      <c r="A41" s="69"/>
      <c r="B41" s="585"/>
      <c r="C41" s="586"/>
      <c r="D41" s="588"/>
      <c r="E41" s="588"/>
      <c r="F41" s="588"/>
      <c r="G41" s="588"/>
      <c r="H41" s="588"/>
      <c r="I41" s="588"/>
      <c r="J41" s="69"/>
    </row>
    <row r="42" spans="1:10" s="72" customFormat="1">
      <c r="A42" s="71"/>
      <c r="B42" s="856" t="s">
        <v>323</v>
      </c>
      <c r="C42" s="857"/>
      <c r="D42" s="589">
        <f>SUM(D43:D46)</f>
        <v>0</v>
      </c>
      <c r="E42" s="589">
        <f>SUM(E43:E46)</f>
        <v>0</v>
      </c>
      <c r="F42" s="589">
        <f>+D42+E42</f>
        <v>0</v>
      </c>
      <c r="G42" s="589">
        <f t="shared" ref="G42:H42" si="6">SUM(G43:G46)</f>
        <v>0</v>
      </c>
      <c r="H42" s="589">
        <f t="shared" si="6"/>
        <v>0</v>
      </c>
      <c r="I42" s="589">
        <f>+F42-G42</f>
        <v>0</v>
      </c>
      <c r="J42" s="71"/>
    </row>
    <row r="43" spans="1:10" s="70" customFormat="1">
      <c r="A43" s="69"/>
      <c r="B43" s="585"/>
      <c r="C43" s="586" t="s">
        <v>324</v>
      </c>
      <c r="D43" s="588"/>
      <c r="E43" s="588"/>
      <c r="F43" s="588">
        <f t="shared" ref="F43:F46" si="7">+D43+E43</f>
        <v>0</v>
      </c>
      <c r="G43" s="588"/>
      <c r="H43" s="588"/>
      <c r="I43" s="588">
        <f t="shared" ref="I43:I46" si="8">+F43-G43</f>
        <v>0</v>
      </c>
      <c r="J43" s="69"/>
    </row>
    <row r="44" spans="1:10" s="70" customFormat="1" ht="25.5">
      <c r="A44" s="69"/>
      <c r="B44" s="585"/>
      <c r="C44" s="586" t="s">
        <v>325</v>
      </c>
      <c r="D44" s="588"/>
      <c r="E44" s="588"/>
      <c r="F44" s="588">
        <f t="shared" si="7"/>
        <v>0</v>
      </c>
      <c r="G44" s="588"/>
      <c r="H44" s="588"/>
      <c r="I44" s="588">
        <f t="shared" si="8"/>
        <v>0</v>
      </c>
      <c r="J44" s="69"/>
    </row>
    <row r="45" spans="1:10" s="70" customFormat="1">
      <c r="A45" s="69"/>
      <c r="B45" s="585"/>
      <c r="C45" s="586" t="s">
        <v>326</v>
      </c>
      <c r="D45" s="588"/>
      <c r="E45" s="588"/>
      <c r="F45" s="588">
        <f t="shared" si="7"/>
        <v>0</v>
      </c>
      <c r="G45" s="588"/>
      <c r="H45" s="588"/>
      <c r="I45" s="588">
        <f t="shared" si="8"/>
        <v>0</v>
      </c>
      <c r="J45" s="69"/>
    </row>
    <row r="46" spans="1:10" s="70" customFormat="1">
      <c r="A46" s="69"/>
      <c r="B46" s="585"/>
      <c r="C46" s="586" t="s">
        <v>327</v>
      </c>
      <c r="D46" s="588"/>
      <c r="E46" s="588"/>
      <c r="F46" s="588">
        <f t="shared" si="7"/>
        <v>0</v>
      </c>
      <c r="G46" s="588"/>
      <c r="H46" s="588"/>
      <c r="I46" s="588">
        <f t="shared" si="8"/>
        <v>0</v>
      </c>
      <c r="J46" s="69"/>
    </row>
    <row r="47" spans="1:10" s="70" customFormat="1">
      <c r="A47" s="69"/>
      <c r="B47" s="590"/>
      <c r="C47" s="591"/>
      <c r="D47" s="592"/>
      <c r="E47" s="592"/>
      <c r="F47" s="592"/>
      <c r="G47" s="592"/>
      <c r="H47" s="592"/>
      <c r="I47" s="592"/>
      <c r="J47" s="69"/>
    </row>
    <row r="48" spans="1:10" s="72" customFormat="1" ht="24" customHeight="1">
      <c r="A48" s="71"/>
      <c r="B48" s="593"/>
      <c r="C48" s="594" t="s">
        <v>240</v>
      </c>
      <c r="D48" s="595">
        <f>+D12+D22+D31+D42</f>
        <v>0</v>
      </c>
      <c r="E48" s="595">
        <f t="shared" ref="E48:I48" si="9">+E12+E22+E31+E42</f>
        <v>0</v>
      </c>
      <c r="F48" s="595">
        <f t="shared" si="9"/>
        <v>0</v>
      </c>
      <c r="G48" s="595">
        <f t="shared" si="9"/>
        <v>0</v>
      </c>
      <c r="H48" s="595">
        <f t="shared" si="9"/>
        <v>0</v>
      </c>
      <c r="I48" s="595">
        <f t="shared" si="9"/>
        <v>0</v>
      </c>
      <c r="J48" s="71"/>
    </row>
    <row r="49" spans="1:10" s="72" customFormat="1" ht="24" customHeight="1">
      <c r="A49" s="71"/>
      <c r="B49" s="580"/>
      <c r="C49" s="581"/>
      <c r="D49" s="582"/>
      <c r="E49" s="582"/>
      <c r="F49" s="582"/>
      <c r="G49" s="582"/>
      <c r="H49" s="582"/>
      <c r="I49" s="582"/>
      <c r="J49" s="71"/>
    </row>
    <row r="50" spans="1:10" s="72" customFormat="1" ht="24" customHeight="1">
      <c r="A50" s="71"/>
      <c r="B50" s="580"/>
      <c r="C50" s="581"/>
      <c r="D50" s="582"/>
      <c r="E50" s="582"/>
      <c r="F50" s="582"/>
      <c r="G50" s="582"/>
      <c r="H50" s="582"/>
      <c r="I50" s="582"/>
      <c r="J50" s="71"/>
    </row>
    <row r="52" spans="1:10" ht="15.75">
      <c r="C52" s="267"/>
      <c r="D52" s="74" t="str">
        <f>IF(D48=CAdmon!D22," ","ERROR")</f>
        <v xml:space="preserve"> </v>
      </c>
      <c r="E52" s="74" t="str">
        <f>IF(E48=CAdmon!E22," ","ERROR")</f>
        <v xml:space="preserve"> </v>
      </c>
      <c r="F52" s="855" t="str">
        <f>IF(F48=CAdmon!F22," ","ERROR")</f>
        <v xml:space="preserve"> </v>
      </c>
      <c r="G52" s="855"/>
      <c r="H52" s="855"/>
      <c r="I52" s="74" t="str">
        <f>IF(I48=CAdmon!I22," ","ERROR")</f>
        <v xml:space="preserve"> </v>
      </c>
    </row>
    <row r="53" spans="1:10">
      <c r="C53" s="532" t="str">
        <f>+COG!C88</f>
        <v>Juliana Orozco Dagnino</v>
      </c>
      <c r="D53" s="533"/>
      <c r="E53" s="533"/>
      <c r="F53" s="799" t="str">
        <f>+COG!F88</f>
        <v>Ivonne Sarahi Flores Duarte</v>
      </c>
      <c r="G53" s="799"/>
      <c r="H53" s="799"/>
    </row>
    <row r="54" spans="1:10">
      <c r="C54" s="532" t="str">
        <f>+COG!C89</f>
        <v>Directora IMCACECO</v>
      </c>
      <c r="D54" s="533"/>
      <c r="E54" s="533"/>
      <c r="F54" s="799" t="str">
        <f>+COG!F89</f>
        <v>Coordinadora Administrativa</v>
      </c>
      <c r="G54" s="799"/>
      <c r="H54" s="799"/>
    </row>
    <row r="55" spans="1:10">
      <c r="C55" s="533"/>
      <c r="D55" s="533"/>
      <c r="E55" s="533"/>
      <c r="F55" s="533"/>
      <c r="G55" s="533"/>
      <c r="H55" s="533"/>
    </row>
  </sheetData>
  <mergeCells count="15">
    <mergeCell ref="B8:C10"/>
    <mergeCell ref="D8:H8"/>
    <mergeCell ref="I8:I9"/>
    <mergeCell ref="B2:I2"/>
    <mergeCell ref="B3:I3"/>
    <mergeCell ref="B4:I4"/>
    <mergeCell ref="B5:I5"/>
    <mergeCell ref="B6:I6"/>
    <mergeCell ref="F53:H53"/>
    <mergeCell ref="F54:H54"/>
    <mergeCell ref="F52:H52"/>
    <mergeCell ref="B12:C12"/>
    <mergeCell ref="B22:C22"/>
    <mergeCell ref="B31:C31"/>
    <mergeCell ref="B42:C42"/>
  </mergeCells>
  <pageMargins left="1.4960629921259843" right="1.4960629921259843" top="0.55118110236220474" bottom="0.35433070866141736" header="0.31496062992125984" footer="0.31496062992125984"/>
  <pageSetup scale="65" orientation="landscape" r:id="rId1"/>
  <ignoredErrors>
    <ignoredError sqref="F23 F31:F32 F42:F46 F34:F40 F25: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topLeftCell="A16" zoomScaleNormal="100" workbookViewId="0">
      <selection activeCell="B5" sqref="B5:I5"/>
    </sheetView>
  </sheetViews>
  <sheetFormatPr defaultColWidth="11.42578125" defaultRowHeight="14.25"/>
  <cols>
    <col min="1" max="1" width="3" style="76" customWidth="1"/>
    <col min="2" max="2" width="18.5703125" style="76" customWidth="1"/>
    <col min="3" max="3" width="19" style="76" customWidth="1"/>
    <col min="4" max="7" width="11.42578125" style="76"/>
    <col min="8" max="8" width="13.42578125" style="76" customWidth="1"/>
    <col min="9" max="9" width="10" style="76" customWidth="1"/>
    <col min="10" max="10" width="3" style="76" customWidth="1"/>
    <col min="11" max="16384" width="11.42578125" style="76"/>
  </cols>
  <sheetData>
    <row r="1" spans="1:10">
      <c r="A1" s="75"/>
      <c r="B1" s="75"/>
      <c r="C1" s="75"/>
      <c r="D1" s="75"/>
      <c r="E1" s="75"/>
      <c r="F1" s="75"/>
      <c r="G1" s="75"/>
      <c r="H1" s="75"/>
      <c r="I1" s="75"/>
      <c r="J1" s="75"/>
    </row>
    <row r="2" spans="1:10" ht="21" customHeight="1">
      <c r="A2" s="75"/>
      <c r="B2" s="832" t="s">
        <v>449</v>
      </c>
      <c r="C2" s="833"/>
      <c r="D2" s="833"/>
      <c r="E2" s="833"/>
      <c r="F2" s="833"/>
      <c r="G2" s="833"/>
      <c r="H2" s="833"/>
      <c r="I2" s="834"/>
      <c r="J2" s="75"/>
    </row>
    <row r="3" spans="1:10" ht="21" customHeight="1">
      <c r="A3" s="75"/>
      <c r="B3" s="835" t="str">
        <f>+EA!C5</f>
        <v>INSTITUTO MUNICIPAL DE CAPACITACION Y CERTIFICACION POR COMPETENCIAS B.C.</v>
      </c>
      <c r="C3" s="759"/>
      <c r="D3" s="759"/>
      <c r="E3" s="759"/>
      <c r="F3" s="759"/>
      <c r="G3" s="759"/>
      <c r="H3" s="759"/>
      <c r="I3" s="836"/>
      <c r="J3" s="75"/>
    </row>
    <row r="4" spans="1:10" ht="21" customHeight="1">
      <c r="A4" s="75"/>
      <c r="B4" s="835" t="s">
        <v>181</v>
      </c>
      <c r="C4" s="759"/>
      <c r="D4" s="759"/>
      <c r="E4" s="759"/>
      <c r="F4" s="759"/>
      <c r="G4" s="759"/>
      <c r="H4" s="759"/>
      <c r="I4" s="836"/>
      <c r="J4" s="75"/>
    </row>
    <row r="5" spans="1:10" ht="21" customHeight="1">
      <c r="A5" s="75"/>
      <c r="B5" s="837" t="s">
        <v>458</v>
      </c>
      <c r="C5" s="838"/>
      <c r="D5" s="838"/>
      <c r="E5" s="838"/>
      <c r="F5" s="838"/>
      <c r="G5" s="838"/>
      <c r="H5" s="838"/>
      <c r="I5" s="839"/>
      <c r="J5" s="75"/>
    </row>
    <row r="6" spans="1:10">
      <c r="A6" s="75"/>
      <c r="B6" s="75"/>
      <c r="C6" s="75"/>
      <c r="D6" s="75"/>
      <c r="E6" s="75"/>
      <c r="F6" s="75"/>
      <c r="G6" s="75"/>
      <c r="H6" s="75"/>
      <c r="I6" s="75"/>
      <c r="J6" s="75"/>
    </row>
    <row r="7" spans="1:10">
      <c r="A7" s="75"/>
      <c r="B7" s="858" t="s">
        <v>328</v>
      </c>
      <c r="C7" s="858"/>
      <c r="D7" s="858" t="s">
        <v>329</v>
      </c>
      <c r="E7" s="858"/>
      <c r="F7" s="858" t="s">
        <v>330</v>
      </c>
      <c r="G7" s="858"/>
      <c r="H7" s="858" t="s">
        <v>331</v>
      </c>
      <c r="I7" s="858"/>
      <c r="J7" s="75"/>
    </row>
    <row r="8" spans="1:10">
      <c r="A8" s="75"/>
      <c r="B8" s="858"/>
      <c r="C8" s="858"/>
      <c r="D8" s="858" t="s">
        <v>332</v>
      </c>
      <c r="E8" s="858"/>
      <c r="F8" s="858" t="s">
        <v>333</v>
      </c>
      <c r="G8" s="858"/>
      <c r="H8" s="858" t="s">
        <v>334</v>
      </c>
      <c r="I8" s="858"/>
      <c r="J8" s="75"/>
    </row>
    <row r="9" spans="1:10">
      <c r="A9" s="75"/>
      <c r="B9" s="864" t="s">
        <v>335</v>
      </c>
      <c r="C9" s="865"/>
      <c r="D9" s="865"/>
      <c r="E9" s="865"/>
      <c r="F9" s="865"/>
      <c r="G9" s="865"/>
      <c r="H9" s="865"/>
      <c r="I9" s="866"/>
      <c r="J9" s="75"/>
    </row>
    <row r="10" spans="1:10">
      <c r="A10" s="75"/>
      <c r="B10" s="862" t="s">
        <v>403</v>
      </c>
      <c r="C10" s="862"/>
      <c r="D10" s="862"/>
      <c r="E10" s="862"/>
      <c r="F10" s="862"/>
      <c r="G10" s="862"/>
      <c r="H10" s="859">
        <f>+D10-F10</f>
        <v>0</v>
      </c>
      <c r="I10" s="860"/>
      <c r="J10" s="75"/>
    </row>
    <row r="11" spans="1:10">
      <c r="A11" s="75"/>
      <c r="B11" s="862"/>
      <c r="C11" s="862"/>
      <c r="D11" s="861"/>
      <c r="E11" s="861"/>
      <c r="F11" s="861"/>
      <c r="G11" s="861"/>
      <c r="H11" s="859">
        <f t="shared" ref="H11:H17" si="0">+D11-F11</f>
        <v>0</v>
      </c>
      <c r="I11" s="860"/>
      <c r="J11" s="75"/>
    </row>
    <row r="12" spans="1:10">
      <c r="A12" s="75"/>
      <c r="B12" s="862"/>
      <c r="C12" s="862"/>
      <c r="D12" s="861"/>
      <c r="E12" s="861"/>
      <c r="F12" s="861"/>
      <c r="G12" s="861"/>
      <c r="H12" s="859">
        <f t="shared" si="0"/>
        <v>0</v>
      </c>
      <c r="I12" s="860"/>
      <c r="J12" s="75"/>
    </row>
    <row r="13" spans="1:10">
      <c r="A13" s="75"/>
      <c r="B13" s="862"/>
      <c r="C13" s="862"/>
      <c r="D13" s="861"/>
      <c r="E13" s="861"/>
      <c r="F13" s="861"/>
      <c r="G13" s="861"/>
      <c r="H13" s="859">
        <f t="shared" si="0"/>
        <v>0</v>
      </c>
      <c r="I13" s="860"/>
      <c r="J13" s="75"/>
    </row>
    <row r="14" spans="1:10">
      <c r="A14" s="75"/>
      <c r="B14" s="862"/>
      <c r="C14" s="862"/>
      <c r="D14" s="861"/>
      <c r="E14" s="861"/>
      <c r="F14" s="861"/>
      <c r="G14" s="861"/>
      <c r="H14" s="859">
        <f t="shared" si="0"/>
        <v>0</v>
      </c>
      <c r="I14" s="860"/>
      <c r="J14" s="75"/>
    </row>
    <row r="15" spans="1:10">
      <c r="A15" s="75"/>
      <c r="B15" s="862"/>
      <c r="C15" s="862"/>
      <c r="D15" s="861"/>
      <c r="E15" s="861"/>
      <c r="F15" s="861"/>
      <c r="G15" s="861"/>
      <c r="H15" s="859">
        <f t="shared" si="0"/>
        <v>0</v>
      </c>
      <c r="I15" s="860"/>
      <c r="J15" s="75"/>
    </row>
    <row r="16" spans="1:10">
      <c r="A16" s="75"/>
      <c r="B16" s="862"/>
      <c r="C16" s="862"/>
      <c r="D16" s="861"/>
      <c r="E16" s="861"/>
      <c r="F16" s="861"/>
      <c r="G16" s="861"/>
      <c r="H16" s="859">
        <f t="shared" si="0"/>
        <v>0</v>
      </c>
      <c r="I16" s="860"/>
      <c r="J16" s="75"/>
    </row>
    <row r="17" spans="1:10">
      <c r="A17" s="75"/>
      <c r="B17" s="862" t="s">
        <v>336</v>
      </c>
      <c r="C17" s="862"/>
      <c r="D17" s="861">
        <f>SUM(D10:E16)</f>
        <v>0</v>
      </c>
      <c r="E17" s="861"/>
      <c r="F17" s="861">
        <f>SUM(F10:G16)</f>
        <v>0</v>
      </c>
      <c r="G17" s="861"/>
      <c r="H17" s="859">
        <f t="shared" si="0"/>
        <v>0</v>
      </c>
      <c r="I17" s="860"/>
      <c r="J17" s="75"/>
    </row>
    <row r="18" spans="1:10">
      <c r="A18" s="75"/>
      <c r="B18" s="862"/>
      <c r="C18" s="862"/>
      <c r="D18" s="862"/>
      <c r="E18" s="862"/>
      <c r="F18" s="862"/>
      <c r="G18" s="862"/>
      <c r="H18" s="862"/>
      <c r="I18" s="862"/>
      <c r="J18" s="75"/>
    </row>
    <row r="19" spans="1:10">
      <c r="A19" s="75"/>
      <c r="B19" s="864" t="s">
        <v>337</v>
      </c>
      <c r="C19" s="865"/>
      <c r="D19" s="865"/>
      <c r="E19" s="865"/>
      <c r="F19" s="865"/>
      <c r="G19" s="865"/>
      <c r="H19" s="865"/>
      <c r="I19" s="866"/>
      <c r="J19" s="75"/>
    </row>
    <row r="20" spans="1:10">
      <c r="A20" s="75"/>
      <c r="B20" s="862" t="s">
        <v>403</v>
      </c>
      <c r="C20" s="862"/>
      <c r="D20" s="862"/>
      <c r="E20" s="862"/>
      <c r="F20" s="862"/>
      <c r="G20" s="862"/>
      <c r="H20" s="862"/>
      <c r="I20" s="862"/>
      <c r="J20" s="75"/>
    </row>
    <row r="21" spans="1:10">
      <c r="A21" s="75"/>
      <c r="B21" s="862"/>
      <c r="C21" s="862"/>
      <c r="D21" s="861"/>
      <c r="E21" s="861"/>
      <c r="F21" s="861"/>
      <c r="G21" s="861"/>
      <c r="H21" s="859">
        <f>+D21-F21</f>
        <v>0</v>
      </c>
      <c r="I21" s="860"/>
      <c r="J21" s="75"/>
    </row>
    <row r="22" spans="1:10">
      <c r="A22" s="75"/>
      <c r="B22" s="862"/>
      <c r="C22" s="862"/>
      <c r="D22" s="861"/>
      <c r="E22" s="861"/>
      <c r="F22" s="861"/>
      <c r="G22" s="861"/>
      <c r="H22" s="859">
        <f t="shared" ref="H22:H24" si="1">+D22-F22</f>
        <v>0</v>
      </c>
      <c r="I22" s="860"/>
      <c r="J22" s="75"/>
    </row>
    <row r="23" spans="1:10">
      <c r="A23" s="75"/>
      <c r="B23" s="862"/>
      <c r="C23" s="862"/>
      <c r="D23" s="861"/>
      <c r="E23" s="861"/>
      <c r="F23" s="861"/>
      <c r="G23" s="861"/>
      <c r="H23" s="859">
        <f t="shared" si="1"/>
        <v>0</v>
      </c>
      <c r="I23" s="860"/>
      <c r="J23" s="75"/>
    </row>
    <row r="24" spans="1:10">
      <c r="A24" s="75"/>
      <c r="B24" s="862"/>
      <c r="C24" s="862"/>
      <c r="D24" s="861"/>
      <c r="E24" s="861"/>
      <c r="F24" s="861"/>
      <c r="G24" s="861"/>
      <c r="H24" s="859">
        <f t="shared" si="1"/>
        <v>0</v>
      </c>
      <c r="I24" s="860"/>
      <c r="J24" s="75"/>
    </row>
    <row r="25" spans="1:10">
      <c r="A25" s="75"/>
      <c r="B25" s="862" t="s">
        <v>338</v>
      </c>
      <c r="C25" s="862"/>
      <c r="D25" s="861">
        <f>SUM(D20:E24)</f>
        <v>0</v>
      </c>
      <c r="E25" s="861"/>
      <c r="F25" s="861">
        <f>SUM(F20:G24)</f>
        <v>0</v>
      </c>
      <c r="G25" s="861"/>
      <c r="H25" s="861">
        <f>+D25-F25</f>
        <v>0</v>
      </c>
      <c r="I25" s="861"/>
      <c r="J25" s="75"/>
    </row>
    <row r="26" spans="1:10">
      <c r="A26" s="75"/>
      <c r="B26" s="862"/>
      <c r="C26" s="862"/>
      <c r="D26" s="861"/>
      <c r="E26" s="861"/>
      <c r="F26" s="861"/>
      <c r="G26" s="861"/>
      <c r="H26" s="861"/>
      <c r="I26" s="861"/>
      <c r="J26" s="75"/>
    </row>
    <row r="27" spans="1:10">
      <c r="A27" s="75"/>
      <c r="B27" s="867" t="s">
        <v>138</v>
      </c>
      <c r="C27" s="868"/>
      <c r="D27" s="859">
        <f>+D17+D25</f>
        <v>0</v>
      </c>
      <c r="E27" s="860"/>
      <c r="F27" s="859">
        <f>+F17+F25</f>
        <v>0</v>
      </c>
      <c r="G27" s="860"/>
      <c r="H27" s="859">
        <f>+H17+H25</f>
        <v>0</v>
      </c>
      <c r="I27" s="860"/>
      <c r="J27" s="75"/>
    </row>
    <row r="28" spans="1:10">
      <c r="A28" s="75"/>
      <c r="B28" s="75"/>
      <c r="C28" s="75"/>
      <c r="D28" s="75"/>
      <c r="E28" s="75"/>
      <c r="F28" s="75"/>
      <c r="G28" s="75"/>
      <c r="H28" s="75"/>
      <c r="I28" s="75"/>
      <c r="J28" s="75"/>
    </row>
    <row r="31" spans="1:10">
      <c r="B31" s="863"/>
      <c r="C31" s="863"/>
      <c r="F31" s="863"/>
      <c r="G31" s="863"/>
      <c r="H31" s="863"/>
    </row>
    <row r="32" spans="1:10" ht="15">
      <c r="B32" s="799" t="str">
        <f>+COG!C88</f>
        <v>Juliana Orozco Dagnino</v>
      </c>
      <c r="C32" s="799"/>
      <c r="D32" s="533"/>
      <c r="E32" s="533"/>
      <c r="F32" s="799" t="str">
        <f>+CFG!F53</f>
        <v>Ivonne Sarahi Flores Duarte</v>
      </c>
      <c r="G32" s="799"/>
      <c r="H32" s="799"/>
    </row>
    <row r="33" spans="2:8" ht="15">
      <c r="B33" s="799" t="str">
        <f>+COG!C89</f>
        <v>Directora IMCACECO</v>
      </c>
      <c r="C33" s="799"/>
      <c r="D33" s="533"/>
      <c r="E33" s="533"/>
      <c r="F33" s="799" t="str">
        <f>+CFG!F54</f>
        <v>Coordinadora Administrativa</v>
      </c>
      <c r="G33" s="799"/>
      <c r="H33" s="799"/>
    </row>
  </sheetData>
  <mergeCells count="88">
    <mergeCell ref="B27:C27"/>
    <mergeCell ref="D27:E27"/>
    <mergeCell ref="F27:G27"/>
    <mergeCell ref="H27:I27"/>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2:C22"/>
    <mergeCell ref="D22:E22"/>
    <mergeCell ref="F22:G22"/>
    <mergeCell ref="H22:I22"/>
    <mergeCell ref="B21:C21"/>
    <mergeCell ref="D21:E21"/>
    <mergeCell ref="F21:G21"/>
    <mergeCell ref="H21:I21"/>
    <mergeCell ref="B18:C18"/>
    <mergeCell ref="D18:E18"/>
    <mergeCell ref="F18:G18"/>
    <mergeCell ref="H18:I18"/>
    <mergeCell ref="H20:I20"/>
    <mergeCell ref="B19:I19"/>
    <mergeCell ref="B20:C20"/>
    <mergeCell ref="D20:E20"/>
    <mergeCell ref="F20:G20"/>
    <mergeCell ref="F13:G13"/>
    <mergeCell ref="F14:G14"/>
    <mergeCell ref="B15:C15"/>
    <mergeCell ref="D15:E15"/>
    <mergeCell ref="F15:G15"/>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B33:C33"/>
    <mergeCell ref="B31:C31"/>
    <mergeCell ref="F32:H32"/>
    <mergeCell ref="F33:H33"/>
    <mergeCell ref="F31:H31"/>
    <mergeCell ref="B32:C32"/>
    <mergeCell ref="H15:I15"/>
    <mergeCell ref="H14:I14"/>
    <mergeCell ref="F16:G16"/>
    <mergeCell ref="H16:I16"/>
    <mergeCell ref="B17:C17"/>
    <mergeCell ref="B16:C16"/>
    <mergeCell ref="D16:E16"/>
    <mergeCell ref="H17:I17"/>
    <mergeCell ref="B14:C14"/>
    <mergeCell ref="D14:E14"/>
    <mergeCell ref="D17:E17"/>
    <mergeCell ref="F17:G17"/>
    <mergeCell ref="F8:G8"/>
    <mergeCell ref="H8:I8"/>
    <mergeCell ref="B2:I2"/>
    <mergeCell ref="B3:I3"/>
    <mergeCell ref="B4:I4"/>
    <mergeCell ref="B5:I5"/>
    <mergeCell ref="B7:C7"/>
    <mergeCell ref="D7:E7"/>
    <mergeCell ref="F7:G7"/>
    <mergeCell ref="H7:I7"/>
    <mergeCell ref="B8:C8"/>
    <mergeCell ref="D8:E8"/>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topLeftCell="A25" workbookViewId="0">
      <selection activeCell="A4" sqref="A4:C4"/>
    </sheetView>
  </sheetViews>
  <sheetFormatPr defaultColWidth="11.42578125" defaultRowHeight="11.25"/>
  <cols>
    <col min="1" max="1" width="46.42578125" style="61" customWidth="1"/>
    <col min="2" max="2" width="28.85546875" style="61" customWidth="1"/>
    <col min="3" max="3" width="24.42578125" style="61" customWidth="1"/>
    <col min="4" max="16384" width="11.42578125" style="61"/>
  </cols>
  <sheetData>
    <row r="1" spans="1:3" ht="15">
      <c r="A1" s="832" t="s">
        <v>449</v>
      </c>
      <c r="B1" s="833"/>
      <c r="C1" s="834"/>
    </row>
    <row r="2" spans="1:3" ht="15">
      <c r="A2" s="835" t="str">
        <f>+EA!C5</f>
        <v>INSTITUTO MUNICIPAL DE CAPACITACION Y CERTIFICACION POR COMPETENCIAS B.C.</v>
      </c>
      <c r="B2" s="759"/>
      <c r="C2" s="836"/>
    </row>
    <row r="3" spans="1:3" ht="22.5" customHeight="1">
      <c r="A3" s="835" t="s">
        <v>339</v>
      </c>
      <c r="B3" s="759"/>
      <c r="C3" s="836"/>
    </row>
    <row r="4" spans="1:3" ht="24" customHeight="1">
      <c r="A4" s="837" t="s">
        <v>458</v>
      </c>
      <c r="B4" s="838"/>
      <c r="C4" s="839"/>
    </row>
    <row r="5" spans="1:3" ht="14.25">
      <c r="A5" s="75"/>
      <c r="B5" s="75"/>
      <c r="C5" s="76"/>
    </row>
    <row r="6" spans="1:3" ht="15">
      <c r="A6" s="597" t="s">
        <v>328</v>
      </c>
      <c r="B6" s="597" t="s">
        <v>210</v>
      </c>
      <c r="C6" s="597" t="s">
        <v>237</v>
      </c>
    </row>
    <row r="7" spans="1:3" ht="15">
      <c r="A7" s="870" t="s">
        <v>335</v>
      </c>
      <c r="B7" s="871"/>
      <c r="C7" s="872"/>
    </row>
    <row r="8" spans="1:3" ht="14.25">
      <c r="A8" s="596"/>
      <c r="B8" s="596"/>
      <c r="C8" s="598"/>
    </row>
    <row r="9" spans="1:3" ht="14.25">
      <c r="A9" s="596"/>
      <c r="B9" s="596"/>
      <c r="C9" s="598"/>
    </row>
    <row r="10" spans="1:3" ht="14.25">
      <c r="A10" s="596"/>
      <c r="B10" s="596"/>
      <c r="C10" s="598"/>
    </row>
    <row r="11" spans="1:3" ht="14.25">
      <c r="A11" s="596"/>
      <c r="B11" s="596"/>
      <c r="C11" s="598"/>
    </row>
    <row r="12" spans="1:3" ht="14.25">
      <c r="A12" s="596"/>
      <c r="B12" s="596"/>
      <c r="C12" s="598"/>
    </row>
    <row r="13" spans="1:3" ht="14.25">
      <c r="A13" s="599" t="s">
        <v>340</v>
      </c>
      <c r="B13" s="596">
        <f>SUM(B8:B12)</f>
        <v>0</v>
      </c>
      <c r="C13" s="596">
        <f>SUM(C8:C12)</f>
        <v>0</v>
      </c>
    </row>
    <row r="14" spans="1:3" ht="14.25">
      <c r="A14" s="596"/>
      <c r="B14" s="596"/>
      <c r="C14" s="598"/>
    </row>
    <row r="15" spans="1:3" ht="15">
      <c r="A15" s="870" t="s">
        <v>337</v>
      </c>
      <c r="B15" s="871"/>
      <c r="C15" s="872"/>
    </row>
    <row r="16" spans="1:3" ht="14.25">
      <c r="A16" s="596"/>
      <c r="B16" s="596"/>
      <c r="C16" s="598"/>
    </row>
    <row r="17" spans="1:3" ht="14.25">
      <c r="A17" s="596"/>
      <c r="B17" s="596"/>
      <c r="C17" s="598"/>
    </row>
    <row r="18" spans="1:3" ht="14.25">
      <c r="A18" s="596"/>
      <c r="B18" s="596"/>
      <c r="C18" s="598"/>
    </row>
    <row r="19" spans="1:3" ht="14.25">
      <c r="A19" s="596"/>
      <c r="B19" s="596"/>
      <c r="C19" s="598"/>
    </row>
    <row r="20" spans="1:3" ht="14.25">
      <c r="A20" s="596"/>
      <c r="B20" s="596"/>
      <c r="C20" s="598"/>
    </row>
    <row r="21" spans="1:3" ht="14.25">
      <c r="A21" s="596"/>
      <c r="B21" s="596"/>
      <c r="C21" s="598"/>
    </row>
    <row r="22" spans="1:3" ht="14.25">
      <c r="A22" s="599" t="s">
        <v>341</v>
      </c>
      <c r="B22" s="596">
        <f>SUM(B16:B21)</f>
        <v>0</v>
      </c>
      <c r="C22" s="596">
        <f>SUM(C16:C21)</f>
        <v>0</v>
      </c>
    </row>
    <row r="23" spans="1:3" ht="14.25">
      <c r="A23" s="596"/>
      <c r="B23" s="596"/>
      <c r="C23" s="598"/>
    </row>
    <row r="24" spans="1:3" ht="14.25">
      <c r="A24" s="599" t="s">
        <v>138</v>
      </c>
      <c r="B24" s="600">
        <f>+B13+B22</f>
        <v>0</v>
      </c>
      <c r="C24" s="600">
        <f>+C13+C22</f>
        <v>0</v>
      </c>
    </row>
    <row r="28" spans="1:3">
      <c r="A28" s="273"/>
      <c r="B28" s="869"/>
      <c r="C28" s="869"/>
    </row>
    <row r="29" spans="1:3" ht="15">
      <c r="A29" s="532" t="str">
        <f>+COG!C88</f>
        <v>Juliana Orozco Dagnino</v>
      </c>
      <c r="B29" s="799" t="str">
        <f>+COG!F88</f>
        <v>Ivonne Sarahi Flores Duarte</v>
      </c>
      <c r="C29" s="799"/>
    </row>
    <row r="30" spans="1:3" ht="15">
      <c r="A30" s="532" t="str">
        <f>+COG!C89</f>
        <v>Directora IMCACECO</v>
      </c>
      <c r="B30" s="799" t="str">
        <f>+COG!F89</f>
        <v>Coordinadora Administrativa</v>
      </c>
      <c r="C30" s="799"/>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topLeftCell="A28" workbookViewId="0">
      <selection activeCell="A3" sqref="A3:E3"/>
    </sheetView>
  </sheetViews>
  <sheetFormatPr defaultColWidth="11.42578125" defaultRowHeight="15"/>
  <cols>
    <col min="1" max="1" width="1.140625" customWidth="1"/>
    <col min="2" max="2" width="59.85546875" customWidth="1"/>
    <col min="3" max="3" width="13.28515625" customWidth="1"/>
    <col min="4" max="4" width="13.42578125" customWidth="1"/>
    <col min="5" max="5" width="12.28515625" customWidth="1"/>
    <col min="6" max="6" width="4.28515625" style="65" customWidth="1"/>
  </cols>
  <sheetData>
    <row r="1" spans="1:5" ht="22.5" customHeight="1">
      <c r="A1" s="832" t="str">
        <f>+EA!C5</f>
        <v>INSTITUTO MUNICIPAL DE CAPACITACION Y CERTIFICACION POR COMPETENCIAS B.C.</v>
      </c>
      <c r="B1" s="833"/>
      <c r="C1" s="833"/>
      <c r="D1" s="833"/>
      <c r="E1" s="833"/>
    </row>
    <row r="2" spans="1:5" ht="23.25" customHeight="1">
      <c r="A2" s="835" t="s">
        <v>373</v>
      </c>
      <c r="B2" s="759"/>
      <c r="C2" s="759"/>
      <c r="D2" s="759"/>
      <c r="E2" s="759"/>
    </row>
    <row r="3" spans="1:5" ht="23.25" customHeight="1">
      <c r="A3" s="837" t="s">
        <v>458</v>
      </c>
      <c r="B3" s="838"/>
      <c r="C3" s="838"/>
      <c r="D3" s="838"/>
      <c r="E3" s="838"/>
    </row>
    <row r="4" spans="1:5" ht="6" customHeight="1">
      <c r="A4" s="75"/>
      <c r="B4" s="75"/>
      <c r="C4" s="75"/>
      <c r="D4" s="75"/>
      <c r="E4" s="75"/>
    </row>
    <row r="5" spans="1:5" ht="17.25">
      <c r="A5" s="875" t="s">
        <v>76</v>
      </c>
      <c r="B5" s="875"/>
      <c r="C5" s="535" t="s">
        <v>207</v>
      </c>
      <c r="D5" s="535" t="s">
        <v>210</v>
      </c>
      <c r="E5" s="535" t="s">
        <v>430</v>
      </c>
    </row>
    <row r="6" spans="1:5" ht="5.25" customHeight="1" thickBot="1">
      <c r="A6" s="556"/>
      <c r="B6" s="557"/>
      <c r="C6" s="558"/>
      <c r="D6" s="558"/>
      <c r="E6" s="558"/>
    </row>
    <row r="7" spans="1:5" ht="15.75" thickBot="1">
      <c r="A7" s="601"/>
      <c r="B7" s="602" t="s">
        <v>374</v>
      </c>
      <c r="C7" s="603">
        <f>+C8+C9</f>
        <v>0</v>
      </c>
      <c r="D7" s="603">
        <f t="shared" ref="D7:E7" si="0">+D8+D9</f>
        <v>0</v>
      </c>
      <c r="E7" s="603">
        <f t="shared" si="0"/>
        <v>0</v>
      </c>
    </row>
    <row r="8" spans="1:5">
      <c r="A8" s="876" t="s">
        <v>431</v>
      </c>
      <c r="B8" s="877"/>
      <c r="C8" s="604">
        <v>0</v>
      </c>
      <c r="D8" s="604">
        <v>0</v>
      </c>
      <c r="E8" s="604">
        <v>0</v>
      </c>
    </row>
    <row r="9" spans="1:5">
      <c r="A9" s="878" t="s">
        <v>432</v>
      </c>
      <c r="B9" s="879"/>
      <c r="C9" s="605">
        <f>+EAI!E54</f>
        <v>0</v>
      </c>
      <c r="D9" s="605">
        <f>+EAI!H54</f>
        <v>0</v>
      </c>
      <c r="E9" s="605">
        <f>+EAI!I54</f>
        <v>0</v>
      </c>
    </row>
    <row r="10" spans="1:5" ht="6.75" customHeight="1" thickBot="1">
      <c r="A10" s="536"/>
      <c r="B10" s="537"/>
      <c r="C10" s="560"/>
      <c r="D10" s="560"/>
      <c r="E10" s="560"/>
    </row>
    <row r="11" spans="1:5" ht="15.75" thickBot="1">
      <c r="A11" s="606"/>
      <c r="B11" s="602" t="s">
        <v>375</v>
      </c>
      <c r="C11" s="603">
        <f>+C12+C13</f>
        <v>0</v>
      </c>
      <c r="D11" s="603">
        <f t="shared" ref="D11:E11" si="1">+D12+D13</f>
        <v>0</v>
      </c>
      <c r="E11" s="603">
        <f t="shared" si="1"/>
        <v>0</v>
      </c>
    </row>
    <row r="12" spans="1:5">
      <c r="A12" s="880" t="s">
        <v>433</v>
      </c>
      <c r="B12" s="881"/>
      <c r="C12" s="604"/>
      <c r="D12" s="604"/>
      <c r="E12" s="604"/>
    </row>
    <row r="13" spans="1:5">
      <c r="A13" s="878" t="s">
        <v>434</v>
      </c>
      <c r="B13" s="879"/>
      <c r="C13" s="605">
        <f>+CAdmon!D22</f>
        <v>0</v>
      </c>
      <c r="D13" s="605">
        <f>+CAdmon!G22</f>
        <v>0</v>
      </c>
      <c r="E13" s="605">
        <f>+CAdmon!H22</f>
        <v>0</v>
      </c>
    </row>
    <row r="14" spans="1:5" ht="5.25" customHeight="1" thickBot="1">
      <c r="A14" s="561"/>
      <c r="B14" s="559"/>
      <c r="C14" s="560"/>
      <c r="D14" s="560"/>
      <c r="E14" s="560"/>
    </row>
    <row r="15" spans="1:5" ht="30.75" thickBot="1">
      <c r="A15" s="601"/>
      <c r="B15" s="602" t="s">
        <v>376</v>
      </c>
      <c r="C15" s="603">
        <f>+C7-C11</f>
        <v>0</v>
      </c>
      <c r="D15" s="603">
        <f t="shared" ref="D15:E15" si="2">+D7-D11</f>
        <v>0</v>
      </c>
      <c r="E15" s="603">
        <f t="shared" si="2"/>
        <v>0</v>
      </c>
    </row>
    <row r="16" spans="1:5">
      <c r="A16" s="75"/>
      <c r="B16" s="75"/>
      <c r="C16" s="464"/>
      <c r="D16" s="464"/>
      <c r="E16" s="464"/>
    </row>
    <row r="17" spans="1:5" ht="17.25">
      <c r="A17" s="875" t="s">
        <v>76</v>
      </c>
      <c r="B17" s="875"/>
      <c r="C17" s="607" t="s">
        <v>207</v>
      </c>
      <c r="D17" s="607" t="s">
        <v>210</v>
      </c>
      <c r="E17" s="607" t="s">
        <v>430</v>
      </c>
    </row>
    <row r="18" spans="1:5" ht="6.75" customHeight="1">
      <c r="A18" s="556"/>
      <c r="B18" s="557"/>
      <c r="C18" s="608"/>
      <c r="D18" s="608"/>
      <c r="E18" s="608"/>
    </row>
    <row r="19" spans="1:5">
      <c r="A19" s="873" t="s">
        <v>377</v>
      </c>
      <c r="B19" s="874"/>
      <c r="C19" s="605">
        <f>+C15</f>
        <v>0</v>
      </c>
      <c r="D19" s="605">
        <f t="shared" ref="D19:E19" si="3">+D15</f>
        <v>0</v>
      </c>
      <c r="E19" s="605">
        <f t="shared" si="3"/>
        <v>0</v>
      </c>
    </row>
    <row r="20" spans="1:5" ht="6" customHeight="1">
      <c r="A20" s="536"/>
      <c r="B20" s="537"/>
      <c r="C20" s="560"/>
      <c r="D20" s="560"/>
      <c r="E20" s="560"/>
    </row>
    <row r="21" spans="1:5">
      <c r="A21" s="873" t="s">
        <v>378</v>
      </c>
      <c r="B21" s="874"/>
      <c r="C21" s="605"/>
      <c r="D21" s="605"/>
      <c r="E21" s="605"/>
    </row>
    <row r="22" spans="1:5" ht="7.5" customHeight="1" thickBot="1">
      <c r="A22" s="561"/>
      <c r="B22" s="559"/>
      <c r="C22" s="560"/>
      <c r="D22" s="560"/>
      <c r="E22" s="560"/>
    </row>
    <row r="23" spans="1:5" ht="15.75" thickBot="1">
      <c r="A23" s="606"/>
      <c r="B23" s="602" t="s">
        <v>379</v>
      </c>
      <c r="C23" s="609">
        <f>+C19-C21</f>
        <v>0</v>
      </c>
      <c r="D23" s="609">
        <f t="shared" ref="D23:E23" si="4">+D19-D21</f>
        <v>0</v>
      </c>
      <c r="E23" s="609">
        <f t="shared" si="4"/>
        <v>0</v>
      </c>
    </row>
    <row r="24" spans="1:5">
      <c r="A24" s="75"/>
      <c r="B24" s="75"/>
      <c r="C24" s="75"/>
      <c r="D24" s="75"/>
      <c r="E24" s="75"/>
    </row>
    <row r="25" spans="1:5" ht="17.25">
      <c r="A25" s="875" t="s">
        <v>76</v>
      </c>
      <c r="B25" s="875"/>
      <c r="C25" s="535" t="s">
        <v>207</v>
      </c>
      <c r="D25" s="535" t="s">
        <v>210</v>
      </c>
      <c r="E25" s="535" t="s">
        <v>430</v>
      </c>
    </row>
    <row r="26" spans="1:5" ht="5.25" customHeight="1">
      <c r="A26" s="556"/>
      <c r="B26" s="557"/>
      <c r="C26" s="558"/>
      <c r="D26" s="558"/>
      <c r="E26" s="558"/>
    </row>
    <row r="27" spans="1:5">
      <c r="A27" s="873" t="s">
        <v>380</v>
      </c>
      <c r="B27" s="874"/>
      <c r="C27" s="610">
        <f>+EAI!E51</f>
        <v>0</v>
      </c>
      <c r="D27" s="611">
        <f>+EAI!H51</f>
        <v>0</v>
      </c>
      <c r="E27" s="610">
        <f>+EAI!I51</f>
        <v>0</v>
      </c>
    </row>
    <row r="28" spans="1:5" ht="5.25" customHeight="1">
      <c r="A28" s="536"/>
      <c r="B28" s="537"/>
      <c r="C28" s="612"/>
      <c r="D28" s="612"/>
      <c r="E28" s="612"/>
    </row>
    <row r="29" spans="1:5">
      <c r="A29" s="873" t="s">
        <v>381</v>
      </c>
      <c r="B29" s="874"/>
      <c r="C29" s="611"/>
      <c r="D29" s="611"/>
      <c r="E29" s="611"/>
    </row>
    <row r="30" spans="1:5" ht="3.75" customHeight="1" thickBot="1">
      <c r="A30" s="613"/>
      <c r="B30" s="614"/>
      <c r="C30" s="615"/>
      <c r="D30" s="615"/>
      <c r="E30" s="615"/>
    </row>
    <row r="31" spans="1:5" ht="15.75" thickBot="1">
      <c r="A31" s="606"/>
      <c r="B31" s="602" t="s">
        <v>382</v>
      </c>
      <c r="C31" s="616">
        <f>+C27-C29</f>
        <v>0</v>
      </c>
      <c r="D31" s="616">
        <f t="shared" ref="D31:E31" si="5">+D27-D29</f>
        <v>0</v>
      </c>
      <c r="E31" s="616">
        <f t="shared" si="5"/>
        <v>0</v>
      </c>
    </row>
    <row r="32" spans="1:5" ht="24" customHeight="1">
      <c r="A32" s="75"/>
      <c r="B32" s="882" t="s">
        <v>383</v>
      </c>
      <c r="C32" s="882"/>
      <c r="D32" s="882"/>
      <c r="E32" s="882"/>
    </row>
    <row r="33" spans="1:5" ht="37.5" customHeight="1">
      <c r="A33" s="75"/>
      <c r="B33" s="882" t="s">
        <v>384</v>
      </c>
      <c r="C33" s="882"/>
      <c r="D33" s="882"/>
      <c r="E33" s="882"/>
    </row>
    <row r="34" spans="1:5">
      <c r="A34" s="75"/>
      <c r="B34" s="883" t="s">
        <v>385</v>
      </c>
      <c r="C34" s="883"/>
      <c r="D34" s="883"/>
      <c r="E34" s="883"/>
    </row>
    <row r="35" spans="1:5" s="65" customFormat="1">
      <c r="A35" s="617"/>
      <c r="B35" s="617"/>
      <c r="C35" s="617"/>
      <c r="D35" s="617"/>
      <c r="E35" s="617"/>
    </row>
    <row r="36" spans="1:5">
      <c r="A36" s="618"/>
      <c r="B36" s="618"/>
      <c r="C36" s="618"/>
      <c r="D36" s="618"/>
      <c r="E36" s="618"/>
    </row>
    <row r="37" spans="1:5">
      <c r="A37" s="618"/>
      <c r="B37" s="618"/>
      <c r="C37" s="618"/>
      <c r="D37" s="618"/>
      <c r="E37" s="618"/>
    </row>
    <row r="38" spans="1:5">
      <c r="A38" s="618"/>
      <c r="B38" s="619" t="str">
        <f>+Int!A29</f>
        <v>Juliana Orozco Dagnino</v>
      </c>
      <c r="C38" s="884" t="str">
        <f>+Int!B29</f>
        <v>Ivonne Sarahi Flores Duarte</v>
      </c>
      <c r="D38" s="884"/>
      <c r="E38" s="884"/>
    </row>
    <row r="39" spans="1:5">
      <c r="A39" s="618"/>
      <c r="B39" s="619" t="str">
        <f>+Int!A30</f>
        <v>Directora IMCACECO</v>
      </c>
      <c r="C39" s="884" t="str">
        <f>+Int!B30</f>
        <v>Coordinadora Administrativa</v>
      </c>
      <c r="D39" s="884"/>
      <c r="E39" s="884"/>
    </row>
    <row r="40" spans="1:5">
      <c r="B40" s="274"/>
      <c r="C40" s="274"/>
      <c r="D40" s="274"/>
      <c r="E40" s="274"/>
    </row>
  </sheetData>
  <mergeCells count="19">
    <mergeCell ref="B32:E32"/>
    <mergeCell ref="B33:E33"/>
    <mergeCell ref="B34:E34"/>
    <mergeCell ref="C38:E38"/>
    <mergeCell ref="C39:E39"/>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31496062992125984" right="0.31496062992125984" top="0.74803149606299213" bottom="0.74803149606299213" header="0.31496062992125984" footer="0.31496062992125984"/>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D12" sqref="D12"/>
    </sheetView>
  </sheetViews>
  <sheetFormatPr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50" customWidth="1"/>
    <col min="8" max="8" width="33.85546875" style="50" customWidth="1"/>
    <col min="9" max="10" width="20.5703125" style="17" customWidth="1"/>
    <col min="11" max="11" width="4.28515625" style="17" customWidth="1"/>
    <col min="12" max="16384" width="11.42578125" style="17"/>
  </cols>
  <sheetData>
    <row r="1" spans="1:11" s="16" customFormat="1" ht="15.75">
      <c r="B1" s="21"/>
      <c r="C1" s="694" t="s">
        <v>445</v>
      </c>
      <c r="D1" s="694"/>
      <c r="E1" s="694"/>
      <c r="F1" s="694"/>
      <c r="G1" s="694"/>
      <c r="H1" s="694"/>
      <c r="I1" s="694"/>
      <c r="J1" s="365"/>
      <c r="K1" s="21"/>
    </row>
    <row r="2" spans="1:11" ht="15.75">
      <c r="B2" s="19"/>
      <c r="C2" s="694" t="s">
        <v>80</v>
      </c>
      <c r="D2" s="694"/>
      <c r="E2" s="694"/>
      <c r="F2" s="694"/>
      <c r="G2" s="694"/>
      <c r="H2" s="694"/>
      <c r="I2" s="694"/>
      <c r="J2" s="366"/>
      <c r="K2" s="19"/>
    </row>
    <row r="3" spans="1:11" ht="10.5" customHeight="1">
      <c r="B3" s="19"/>
      <c r="C3" s="694" t="s">
        <v>1</v>
      </c>
      <c r="D3" s="694"/>
      <c r="E3" s="694"/>
      <c r="F3" s="694"/>
      <c r="G3" s="694"/>
      <c r="H3" s="694"/>
      <c r="I3" s="694"/>
      <c r="J3" s="366"/>
      <c r="K3" s="19"/>
    </row>
    <row r="4" spans="1:11" ht="6" customHeight="1">
      <c r="A4" s="46"/>
      <c r="B4" s="46"/>
      <c r="C4" s="367"/>
      <c r="D4" s="367"/>
      <c r="E4" s="367"/>
      <c r="F4" s="367"/>
      <c r="G4" s="367"/>
      <c r="H4" s="367"/>
      <c r="I4" s="368"/>
      <c r="J4" s="368"/>
      <c r="K4" s="16"/>
    </row>
    <row r="5" spans="1:11" ht="16.5" customHeight="1">
      <c r="A5" s="46"/>
      <c r="B5" s="20"/>
      <c r="C5" s="695" t="s">
        <v>451</v>
      </c>
      <c r="D5" s="695"/>
      <c r="E5" s="695"/>
      <c r="F5" s="695"/>
      <c r="G5" s="695"/>
      <c r="H5" s="695"/>
      <c r="I5" s="695"/>
      <c r="J5" s="695"/>
      <c r="K5" s="16"/>
    </row>
    <row r="6" spans="1:11" s="16" customFormat="1" ht="3" customHeight="1">
      <c r="A6" s="46"/>
      <c r="B6" s="22"/>
      <c r="C6" s="22"/>
      <c r="D6" s="22"/>
      <c r="E6" s="22"/>
      <c r="F6" s="23"/>
      <c r="G6" s="18"/>
      <c r="H6" s="18"/>
    </row>
    <row r="7" spans="1:11" s="16" customFormat="1" ht="3" customHeight="1">
      <c r="A7" s="24"/>
      <c r="B7" s="24"/>
      <c r="C7" s="24"/>
      <c r="D7" s="25"/>
      <c r="E7" s="25"/>
      <c r="F7" s="26"/>
      <c r="G7" s="18"/>
      <c r="H7" s="18"/>
    </row>
    <row r="8" spans="1:11" s="47" customFormat="1" ht="20.100000000000001" customHeight="1">
      <c r="A8" s="310"/>
      <c r="B8" s="693" t="s">
        <v>76</v>
      </c>
      <c r="C8" s="693"/>
      <c r="D8" s="311">
        <v>2017</v>
      </c>
      <c r="E8" s="311">
        <v>2018</v>
      </c>
      <c r="F8" s="312"/>
      <c r="G8" s="693" t="s">
        <v>76</v>
      </c>
      <c r="H8" s="693"/>
      <c r="I8" s="311">
        <v>2017</v>
      </c>
      <c r="J8" s="311">
        <v>2018</v>
      </c>
      <c r="K8" s="313"/>
    </row>
    <row r="9" spans="1:11" s="16" customFormat="1" ht="3" customHeight="1">
      <c r="A9" s="27"/>
      <c r="B9" s="28"/>
      <c r="C9" s="28"/>
      <c r="D9" s="29"/>
      <c r="E9" s="29"/>
      <c r="F9" s="18"/>
      <c r="G9" s="18"/>
      <c r="H9" s="18"/>
      <c r="K9" s="30"/>
    </row>
    <row r="10" spans="1:11" s="50" customFormat="1" ht="15.75">
      <c r="A10" s="48"/>
      <c r="B10" s="692" t="s">
        <v>81</v>
      </c>
      <c r="C10" s="692"/>
      <c r="D10" s="322"/>
      <c r="E10" s="322"/>
      <c r="F10" s="323"/>
      <c r="G10" s="692" t="s">
        <v>82</v>
      </c>
      <c r="H10" s="692"/>
      <c r="I10" s="322"/>
      <c r="J10" s="322"/>
      <c r="K10" s="49"/>
    </row>
    <row r="11" spans="1:11" ht="15.75">
      <c r="A11" s="32"/>
      <c r="B11" s="690" t="s">
        <v>83</v>
      </c>
      <c r="C11" s="690"/>
      <c r="D11" s="324">
        <v>0</v>
      </c>
      <c r="E11" s="324">
        <f>SUM(E12:E19)</f>
        <v>0</v>
      </c>
      <c r="F11" s="323"/>
      <c r="G11" s="692" t="s">
        <v>84</v>
      </c>
      <c r="H11" s="692"/>
      <c r="I11" s="324">
        <v>0</v>
      </c>
      <c r="J11" s="324">
        <v>0</v>
      </c>
      <c r="K11" s="51"/>
    </row>
    <row r="12" spans="1:11" ht="15">
      <c r="A12" s="31"/>
      <c r="B12" s="689" t="s">
        <v>85</v>
      </c>
      <c r="C12" s="689"/>
      <c r="D12" s="325">
        <v>0</v>
      </c>
      <c r="E12" s="325">
        <v>0</v>
      </c>
      <c r="F12" s="323"/>
      <c r="G12" s="689" t="s">
        <v>86</v>
      </c>
      <c r="H12" s="689"/>
      <c r="I12" s="325">
        <v>0</v>
      </c>
      <c r="J12" s="325">
        <v>0</v>
      </c>
      <c r="K12" s="51"/>
    </row>
    <row r="13" spans="1:11" ht="15">
      <c r="A13" s="31"/>
      <c r="B13" s="689" t="s">
        <v>87</v>
      </c>
      <c r="C13" s="689"/>
      <c r="D13" s="325">
        <v>0</v>
      </c>
      <c r="E13" s="325">
        <v>0</v>
      </c>
      <c r="F13" s="323"/>
      <c r="G13" s="689" t="s">
        <v>88</v>
      </c>
      <c r="H13" s="689"/>
      <c r="I13" s="325">
        <v>0</v>
      </c>
      <c r="J13" s="325">
        <v>0</v>
      </c>
      <c r="K13" s="51"/>
    </row>
    <row r="14" spans="1:11" ht="12" customHeight="1">
      <c r="A14" s="31"/>
      <c r="B14" s="689" t="s">
        <v>89</v>
      </c>
      <c r="C14" s="689"/>
      <c r="D14" s="325">
        <v>0</v>
      </c>
      <c r="E14" s="325">
        <v>0</v>
      </c>
      <c r="F14" s="323"/>
      <c r="G14" s="689" t="s">
        <v>90</v>
      </c>
      <c r="H14" s="689"/>
      <c r="I14" s="325">
        <v>0</v>
      </c>
      <c r="J14" s="325">
        <v>0</v>
      </c>
      <c r="K14" s="51"/>
    </row>
    <row r="15" spans="1:11" ht="15.75">
      <c r="A15" s="31"/>
      <c r="B15" s="689" t="s">
        <v>91</v>
      </c>
      <c r="C15" s="689"/>
      <c r="D15" s="325">
        <v>0</v>
      </c>
      <c r="E15" s="325">
        <v>0</v>
      </c>
      <c r="F15" s="323"/>
      <c r="G15" s="326"/>
      <c r="H15" s="327"/>
      <c r="I15" s="328"/>
      <c r="J15" s="328"/>
      <c r="K15" s="51"/>
    </row>
    <row r="16" spans="1:11" ht="15.75">
      <c r="A16" s="31"/>
      <c r="B16" s="689" t="s">
        <v>92</v>
      </c>
      <c r="C16" s="689"/>
      <c r="D16" s="325">
        <v>0</v>
      </c>
      <c r="E16" s="325">
        <v>0</v>
      </c>
      <c r="F16" s="323"/>
      <c r="G16" s="692" t="s">
        <v>195</v>
      </c>
      <c r="H16" s="692"/>
      <c r="I16" s="324">
        <f>SUM(I17:I25)</f>
        <v>0</v>
      </c>
      <c r="J16" s="324">
        <f>SUM(J17:J25)</f>
        <v>0</v>
      </c>
      <c r="K16" s="51"/>
    </row>
    <row r="17" spans="1:11" ht="15">
      <c r="A17" s="31"/>
      <c r="B17" s="689" t="s">
        <v>93</v>
      </c>
      <c r="C17" s="689"/>
      <c r="D17" s="325">
        <v>0</v>
      </c>
      <c r="E17" s="325">
        <v>0</v>
      </c>
      <c r="F17" s="323"/>
      <c r="G17" s="689" t="s">
        <v>94</v>
      </c>
      <c r="H17" s="689"/>
      <c r="I17" s="325">
        <v>0</v>
      </c>
      <c r="J17" s="325">
        <v>0</v>
      </c>
      <c r="K17" s="51"/>
    </row>
    <row r="18" spans="1:11" ht="15">
      <c r="A18" s="31"/>
      <c r="B18" s="689" t="s">
        <v>95</v>
      </c>
      <c r="C18" s="689"/>
      <c r="D18" s="325">
        <v>0</v>
      </c>
      <c r="E18" s="325">
        <v>0</v>
      </c>
      <c r="F18" s="323"/>
      <c r="G18" s="689" t="s">
        <v>96</v>
      </c>
      <c r="H18" s="689"/>
      <c r="I18" s="325">
        <v>0</v>
      </c>
      <c r="J18" s="325">
        <v>0</v>
      </c>
      <c r="K18" s="51"/>
    </row>
    <row r="19" spans="1:11" ht="59.25" customHeight="1">
      <c r="A19" s="31"/>
      <c r="B19" s="691" t="s">
        <v>97</v>
      </c>
      <c r="C19" s="691"/>
      <c r="D19" s="325">
        <v>0</v>
      </c>
      <c r="E19" s="325">
        <v>0</v>
      </c>
      <c r="F19" s="323"/>
      <c r="G19" s="689" t="s">
        <v>98</v>
      </c>
      <c r="H19" s="689"/>
      <c r="I19" s="325">
        <v>0</v>
      </c>
      <c r="J19" s="325">
        <v>0</v>
      </c>
      <c r="K19" s="51"/>
    </row>
    <row r="20" spans="1:11" ht="15" customHeight="1">
      <c r="A20" s="32"/>
      <c r="B20" s="326"/>
      <c r="C20" s="327"/>
      <c r="D20" s="328"/>
      <c r="E20" s="328"/>
      <c r="F20" s="323"/>
      <c r="G20" s="689" t="s">
        <v>99</v>
      </c>
      <c r="H20" s="689"/>
      <c r="I20" s="325">
        <v>0</v>
      </c>
      <c r="J20" s="325">
        <v>0</v>
      </c>
      <c r="K20" s="51"/>
    </row>
    <row r="21" spans="1:11" ht="29.25" customHeight="1">
      <c r="A21" s="32"/>
      <c r="B21" s="690" t="s">
        <v>100</v>
      </c>
      <c r="C21" s="690"/>
      <c r="D21" s="324">
        <v>0</v>
      </c>
      <c r="E21" s="324">
        <v>0</v>
      </c>
      <c r="F21" s="323"/>
      <c r="G21" s="689" t="s">
        <v>101</v>
      </c>
      <c r="H21" s="689"/>
      <c r="I21" s="325">
        <v>0</v>
      </c>
      <c r="J21" s="325">
        <v>0</v>
      </c>
      <c r="K21" s="51"/>
    </row>
    <row r="22" spans="1:11" ht="15">
      <c r="A22" s="31"/>
      <c r="B22" s="689" t="s">
        <v>102</v>
      </c>
      <c r="C22" s="689"/>
      <c r="D22" s="329">
        <v>0</v>
      </c>
      <c r="E22" s="329">
        <v>0</v>
      </c>
      <c r="F22" s="323"/>
      <c r="G22" s="689" t="s">
        <v>103</v>
      </c>
      <c r="H22" s="689"/>
      <c r="I22" s="325">
        <v>0</v>
      </c>
      <c r="J22" s="325">
        <v>0</v>
      </c>
      <c r="K22" s="51"/>
    </row>
    <row r="23" spans="1:11" ht="15">
      <c r="A23" s="31"/>
      <c r="B23" s="689" t="s">
        <v>194</v>
      </c>
      <c r="C23" s="689"/>
      <c r="D23" s="325">
        <v>0</v>
      </c>
      <c r="E23" s="325">
        <v>0</v>
      </c>
      <c r="F23" s="323"/>
      <c r="G23" s="689" t="s">
        <v>104</v>
      </c>
      <c r="H23" s="689"/>
      <c r="I23" s="325">
        <v>0</v>
      </c>
      <c r="J23" s="325">
        <v>0</v>
      </c>
      <c r="K23" s="51"/>
    </row>
    <row r="24" spans="1:11" ht="15.75">
      <c r="A24" s="32"/>
      <c r="B24" s="326"/>
      <c r="C24" s="327"/>
      <c r="D24" s="328"/>
      <c r="E24" s="328"/>
      <c r="F24" s="323"/>
      <c r="G24" s="689" t="s">
        <v>105</v>
      </c>
      <c r="H24" s="689"/>
      <c r="I24" s="325">
        <v>0</v>
      </c>
      <c r="J24" s="325">
        <v>0</v>
      </c>
      <c r="K24" s="51"/>
    </row>
    <row r="25" spans="1:11" ht="15.75">
      <c r="A25" s="31"/>
      <c r="B25" s="690" t="s">
        <v>106</v>
      </c>
      <c r="C25" s="690"/>
      <c r="D25" s="324">
        <f>SUM(D26:D30)</f>
        <v>0</v>
      </c>
      <c r="E25" s="324">
        <f>SUM(E26:E30)</f>
        <v>0</v>
      </c>
      <c r="F25" s="323"/>
      <c r="G25" s="689" t="s">
        <v>107</v>
      </c>
      <c r="H25" s="689"/>
      <c r="I25" s="325">
        <v>0</v>
      </c>
      <c r="J25" s="325">
        <v>0</v>
      </c>
      <c r="K25" s="51"/>
    </row>
    <row r="26" spans="1:11" ht="15.75">
      <c r="A26" s="31"/>
      <c r="B26" s="689" t="s">
        <v>108</v>
      </c>
      <c r="C26" s="689"/>
      <c r="D26" s="330">
        <v>0</v>
      </c>
      <c r="E26" s="325">
        <v>0</v>
      </c>
      <c r="F26" s="323"/>
      <c r="G26" s="326"/>
      <c r="H26" s="327"/>
      <c r="I26" s="328"/>
      <c r="J26" s="328"/>
      <c r="K26" s="51"/>
    </row>
    <row r="27" spans="1:11" ht="15.75">
      <c r="A27" s="31"/>
      <c r="B27" s="689" t="s">
        <v>109</v>
      </c>
      <c r="C27" s="689"/>
      <c r="D27" s="325">
        <v>0</v>
      </c>
      <c r="E27" s="325">
        <v>0</v>
      </c>
      <c r="F27" s="323"/>
      <c r="G27" s="690" t="s">
        <v>102</v>
      </c>
      <c r="H27" s="690"/>
      <c r="I27" s="324">
        <v>0</v>
      </c>
      <c r="J27" s="324">
        <f>SUM(J28:J30)</f>
        <v>0</v>
      </c>
      <c r="K27" s="51"/>
    </row>
    <row r="28" spans="1:11" ht="28.5" customHeight="1">
      <c r="A28" s="31"/>
      <c r="B28" s="691" t="s">
        <v>110</v>
      </c>
      <c r="C28" s="691"/>
      <c r="D28" s="325">
        <v>0</v>
      </c>
      <c r="E28" s="325">
        <v>0</v>
      </c>
      <c r="F28" s="323"/>
      <c r="G28" s="689" t="s">
        <v>111</v>
      </c>
      <c r="H28" s="689"/>
      <c r="I28" s="325">
        <v>0</v>
      </c>
      <c r="J28" s="325">
        <v>0</v>
      </c>
      <c r="K28" s="51"/>
    </row>
    <row r="29" spans="1:11" ht="15">
      <c r="A29" s="31"/>
      <c r="B29" s="689" t="s">
        <v>112</v>
      </c>
      <c r="C29" s="689"/>
      <c r="D29" s="325">
        <v>0</v>
      </c>
      <c r="E29" s="325">
        <v>0</v>
      </c>
      <c r="F29" s="323"/>
      <c r="G29" s="689" t="s">
        <v>50</v>
      </c>
      <c r="H29" s="689"/>
      <c r="I29" s="325">
        <v>0</v>
      </c>
      <c r="J29" s="325">
        <v>0</v>
      </c>
      <c r="K29" s="51"/>
    </row>
    <row r="30" spans="1:11" ht="15">
      <c r="A30" s="31"/>
      <c r="B30" s="689" t="s">
        <v>113</v>
      </c>
      <c r="C30" s="689"/>
      <c r="D30" s="325">
        <v>0</v>
      </c>
      <c r="E30" s="325">
        <v>0</v>
      </c>
      <c r="F30" s="323"/>
      <c r="G30" s="689" t="s">
        <v>114</v>
      </c>
      <c r="H30" s="689"/>
      <c r="I30" s="325">
        <v>0</v>
      </c>
      <c r="J30" s="325">
        <v>0</v>
      </c>
      <c r="K30" s="51"/>
    </row>
    <row r="31" spans="1:11" ht="15.75">
      <c r="A31" s="32"/>
      <c r="B31" s="326"/>
      <c r="C31" s="331"/>
      <c r="D31" s="322"/>
      <c r="E31" s="322"/>
      <c r="F31" s="323"/>
      <c r="G31" s="326"/>
      <c r="H31" s="327"/>
      <c r="I31" s="328"/>
      <c r="J31" s="328"/>
      <c r="K31" s="51"/>
    </row>
    <row r="32" spans="1:11" ht="15.75">
      <c r="A32" s="52"/>
      <c r="B32" s="688" t="s">
        <v>115</v>
      </c>
      <c r="C32" s="688"/>
      <c r="D32" s="332">
        <f>D11+D21+D25</f>
        <v>0</v>
      </c>
      <c r="E32" s="332">
        <f>E11+E21+E25</f>
        <v>0</v>
      </c>
      <c r="F32" s="333"/>
      <c r="G32" s="692" t="s">
        <v>116</v>
      </c>
      <c r="H32" s="692"/>
      <c r="I32" s="334">
        <v>0</v>
      </c>
      <c r="J32" s="334">
        <f>SUM(J33:J37)</f>
        <v>0</v>
      </c>
      <c r="K32" s="51"/>
    </row>
    <row r="33" spans="1:11" ht="15.75">
      <c r="A33" s="32"/>
      <c r="B33" s="688"/>
      <c r="C33" s="688"/>
      <c r="D33" s="322"/>
      <c r="E33" s="322"/>
      <c r="F33" s="323"/>
      <c r="G33" s="689" t="s">
        <v>117</v>
      </c>
      <c r="H33" s="689"/>
      <c r="I33" s="325">
        <v>0</v>
      </c>
      <c r="J33" s="325">
        <v>0</v>
      </c>
      <c r="K33" s="51"/>
    </row>
    <row r="34" spans="1:11" ht="15">
      <c r="A34" s="53"/>
      <c r="B34" s="323"/>
      <c r="C34" s="323"/>
      <c r="D34" s="335"/>
      <c r="E34" s="323"/>
      <c r="F34" s="323"/>
      <c r="G34" s="689" t="s">
        <v>118</v>
      </c>
      <c r="H34" s="689"/>
      <c r="I34" s="325">
        <v>0</v>
      </c>
      <c r="J34" s="325">
        <v>0</v>
      </c>
      <c r="K34" s="51"/>
    </row>
    <row r="35" spans="1:11" ht="15">
      <c r="A35" s="53"/>
      <c r="B35" s="323"/>
      <c r="C35" s="323"/>
      <c r="D35" s="335"/>
      <c r="E35" s="323"/>
      <c r="F35" s="323"/>
      <c r="G35" s="689" t="s">
        <v>119</v>
      </c>
      <c r="H35" s="689"/>
      <c r="I35" s="325">
        <v>0</v>
      </c>
      <c r="J35" s="325">
        <v>0</v>
      </c>
      <c r="K35" s="51"/>
    </row>
    <row r="36" spans="1:11" ht="15">
      <c r="A36" s="53"/>
      <c r="B36" s="323"/>
      <c r="C36" s="323"/>
      <c r="D36" s="323"/>
      <c r="E36" s="323"/>
      <c r="F36" s="323"/>
      <c r="G36" s="689" t="s">
        <v>120</v>
      </c>
      <c r="H36" s="689"/>
      <c r="I36" s="325">
        <v>0</v>
      </c>
      <c r="J36" s="325">
        <v>0</v>
      </c>
      <c r="K36" s="51"/>
    </row>
    <row r="37" spans="1:11" ht="15">
      <c r="A37" s="53"/>
      <c r="B37" s="323"/>
      <c r="C37" s="323"/>
      <c r="D37" s="323"/>
      <c r="E37" s="323"/>
      <c r="F37" s="323"/>
      <c r="G37" s="689" t="s">
        <v>121</v>
      </c>
      <c r="H37" s="689"/>
      <c r="I37" s="325">
        <v>0</v>
      </c>
      <c r="J37" s="325">
        <v>0</v>
      </c>
      <c r="K37" s="51"/>
    </row>
    <row r="38" spans="1:11" ht="15.75">
      <c r="A38" s="53"/>
      <c r="B38" s="323"/>
      <c r="C38" s="323"/>
      <c r="D38" s="323"/>
      <c r="E38" s="323"/>
      <c r="F38" s="323"/>
      <c r="G38" s="690" t="s">
        <v>122</v>
      </c>
      <c r="H38" s="690"/>
      <c r="I38" s="334">
        <f>SUM(I39:I44)</f>
        <v>0</v>
      </c>
      <c r="J38" s="334">
        <f>SUM(J39:J44)</f>
        <v>0</v>
      </c>
      <c r="K38" s="51"/>
    </row>
    <row r="39" spans="1:11" ht="30.75" customHeight="1">
      <c r="A39" s="53"/>
      <c r="B39" s="323"/>
      <c r="C39" s="323"/>
      <c r="D39" s="323"/>
      <c r="E39" s="323"/>
      <c r="F39" s="323"/>
      <c r="G39" s="691" t="s">
        <v>123</v>
      </c>
      <c r="H39" s="691"/>
      <c r="I39" s="325">
        <v>0</v>
      </c>
      <c r="J39" s="325">
        <v>0</v>
      </c>
      <c r="K39" s="51"/>
    </row>
    <row r="40" spans="1:11" ht="15">
      <c r="A40" s="53"/>
      <c r="B40" s="323"/>
      <c r="C40" s="323"/>
      <c r="D40" s="323"/>
      <c r="E40" s="323"/>
      <c r="F40" s="323"/>
      <c r="G40" s="689" t="s">
        <v>124</v>
      </c>
      <c r="H40" s="689"/>
      <c r="I40" s="325">
        <v>0</v>
      </c>
      <c r="J40" s="325">
        <v>0</v>
      </c>
      <c r="K40" s="51"/>
    </row>
    <row r="41" spans="1:11" ht="12" customHeight="1">
      <c r="A41" s="53"/>
      <c r="B41" s="323"/>
      <c r="C41" s="323"/>
      <c r="D41" s="323"/>
      <c r="E41" s="323"/>
      <c r="F41" s="323"/>
      <c r="G41" s="689" t="s">
        <v>125</v>
      </c>
      <c r="H41" s="689"/>
      <c r="I41" s="325">
        <v>0</v>
      </c>
      <c r="J41" s="325">
        <v>0</v>
      </c>
      <c r="K41" s="51"/>
    </row>
    <row r="42" spans="1:11" ht="30.75" customHeight="1">
      <c r="A42" s="53"/>
      <c r="B42" s="323"/>
      <c r="C42" s="323"/>
      <c r="D42" s="323"/>
      <c r="E42" s="323"/>
      <c r="F42" s="323"/>
      <c r="G42" s="691" t="s">
        <v>196</v>
      </c>
      <c r="H42" s="691"/>
      <c r="I42" s="325">
        <v>0</v>
      </c>
      <c r="J42" s="325">
        <v>0</v>
      </c>
      <c r="K42" s="51"/>
    </row>
    <row r="43" spans="1:11" ht="15">
      <c r="A43" s="53"/>
      <c r="B43" s="323"/>
      <c r="C43" s="323"/>
      <c r="D43" s="323"/>
      <c r="E43" s="323"/>
      <c r="F43" s="323"/>
      <c r="G43" s="689" t="s">
        <v>126</v>
      </c>
      <c r="H43" s="689"/>
      <c r="I43" s="325">
        <v>0</v>
      </c>
      <c r="J43" s="325">
        <v>0</v>
      </c>
      <c r="K43" s="51"/>
    </row>
    <row r="44" spans="1:11" ht="15">
      <c r="A44" s="53"/>
      <c r="B44" s="323"/>
      <c r="C44" s="323"/>
      <c r="D44" s="323"/>
      <c r="E44" s="323"/>
      <c r="F44" s="323"/>
      <c r="G44" s="689" t="s">
        <v>127</v>
      </c>
      <c r="H44" s="689"/>
      <c r="I44" s="325">
        <v>0</v>
      </c>
      <c r="J44" s="325">
        <v>0</v>
      </c>
      <c r="K44" s="51"/>
    </row>
    <row r="45" spans="1:11" ht="15.75">
      <c r="A45" s="53"/>
      <c r="B45" s="323"/>
      <c r="C45" s="323"/>
      <c r="D45" s="323"/>
      <c r="E45" s="323"/>
      <c r="F45" s="323"/>
      <c r="G45" s="690" t="s">
        <v>128</v>
      </c>
      <c r="H45" s="690"/>
      <c r="I45" s="334">
        <f>SUM(I46)</f>
        <v>0</v>
      </c>
      <c r="J45" s="334">
        <f>SUM(J46)</f>
        <v>0</v>
      </c>
      <c r="K45" s="51"/>
    </row>
    <row r="46" spans="1:11" ht="15">
      <c r="A46" s="53"/>
      <c r="B46" s="323"/>
      <c r="C46" s="323"/>
      <c r="D46" s="323"/>
      <c r="E46" s="323"/>
      <c r="F46" s="323"/>
      <c r="G46" s="689" t="s">
        <v>129</v>
      </c>
      <c r="H46" s="689"/>
      <c r="I46" s="325">
        <v>0</v>
      </c>
      <c r="J46" s="325">
        <v>0</v>
      </c>
      <c r="K46" s="51"/>
    </row>
    <row r="47" spans="1:11" ht="9" customHeight="1">
      <c r="A47" s="53"/>
      <c r="B47" s="323"/>
      <c r="C47" s="323"/>
      <c r="D47" s="323"/>
      <c r="E47" s="323"/>
      <c r="F47" s="323"/>
      <c r="G47" s="326"/>
      <c r="H47" s="327"/>
      <c r="I47" s="328"/>
      <c r="J47" s="328"/>
      <c r="K47" s="51"/>
    </row>
    <row r="48" spans="1:11" ht="15.75">
      <c r="A48" s="53"/>
      <c r="B48" s="323"/>
      <c r="C48" s="323"/>
      <c r="D48" s="323"/>
      <c r="E48" s="323"/>
      <c r="F48" s="323"/>
      <c r="G48" s="688" t="s">
        <v>130</v>
      </c>
      <c r="H48" s="688"/>
      <c r="I48" s="336">
        <f>I11+I16+I27+I32+I38+I45</f>
        <v>0</v>
      </c>
      <c r="J48" s="336">
        <f>J11+J16+J27+J32+J38+J45</f>
        <v>0</v>
      </c>
      <c r="K48" s="54"/>
    </row>
    <row r="49" spans="1:11" ht="15.75">
      <c r="A49" s="53"/>
      <c r="B49" s="323"/>
      <c r="C49" s="323"/>
      <c r="D49" s="323"/>
      <c r="E49" s="323"/>
      <c r="F49" s="323"/>
      <c r="G49" s="337"/>
      <c r="H49" s="337"/>
      <c r="I49" s="328"/>
      <c r="J49" s="328"/>
      <c r="K49" s="54"/>
    </row>
    <row r="50" spans="1:11" ht="15.75">
      <c r="A50" s="53"/>
      <c r="B50" s="323"/>
      <c r="C50" s="323"/>
      <c r="D50" s="323"/>
      <c r="E50" s="323"/>
      <c r="F50" s="323"/>
      <c r="G50" s="683" t="s">
        <v>131</v>
      </c>
      <c r="H50" s="683"/>
      <c r="I50" s="336">
        <f>D32-I48</f>
        <v>0</v>
      </c>
      <c r="J50" s="336">
        <f>E32-J48</f>
        <v>0</v>
      </c>
      <c r="K50" s="54"/>
    </row>
    <row r="51" spans="1:11" ht="6" customHeight="1">
      <c r="A51" s="55"/>
      <c r="B51" s="34"/>
      <c r="C51" s="34"/>
      <c r="D51" s="34"/>
      <c r="E51" s="34"/>
      <c r="F51" s="34"/>
      <c r="G51" s="56"/>
      <c r="H51" s="56"/>
      <c r="I51" s="34"/>
      <c r="J51" s="34"/>
      <c r="K51" s="35"/>
    </row>
    <row r="52" spans="1:11" ht="6" customHeight="1">
      <c r="A52" s="16"/>
      <c r="B52" s="16"/>
      <c r="C52" s="16"/>
      <c r="D52" s="16"/>
      <c r="E52" s="16"/>
      <c r="F52" s="16"/>
      <c r="G52" s="18"/>
      <c r="H52" s="18"/>
      <c r="I52" s="16"/>
      <c r="J52" s="16"/>
      <c r="K52" s="16"/>
    </row>
    <row r="53" spans="1:11" ht="6" customHeight="1">
      <c r="A53" s="34"/>
      <c r="B53" s="36"/>
      <c r="C53" s="37"/>
      <c r="D53" s="38"/>
      <c r="E53" s="38"/>
      <c r="F53" s="34"/>
      <c r="G53" s="39"/>
      <c r="H53" s="57"/>
      <c r="I53" s="38"/>
      <c r="J53" s="38"/>
      <c r="K53" s="34"/>
    </row>
    <row r="54" spans="1:11" ht="6" customHeight="1">
      <c r="A54" s="16"/>
      <c r="B54" s="40"/>
      <c r="C54" s="41"/>
      <c r="D54" s="42"/>
      <c r="E54" s="42"/>
      <c r="F54" s="16"/>
      <c r="G54" s="43"/>
      <c r="H54" s="58"/>
      <c r="I54" s="42"/>
      <c r="J54" s="42"/>
      <c r="K54" s="16"/>
    </row>
    <row r="55" spans="1:11" ht="15" customHeight="1">
      <c r="B55" s="684" t="s">
        <v>78</v>
      </c>
      <c r="C55" s="684"/>
      <c r="D55" s="684"/>
      <c r="E55" s="684"/>
      <c r="F55" s="684"/>
      <c r="G55" s="684"/>
      <c r="H55" s="684"/>
      <c r="I55" s="684"/>
      <c r="J55" s="684"/>
    </row>
    <row r="56" spans="1:11" ht="9.75" customHeight="1">
      <c r="B56" s="40"/>
      <c r="C56" s="41"/>
      <c r="D56" s="42"/>
      <c r="E56" s="42"/>
      <c r="G56" s="43"/>
      <c r="H56" s="41"/>
      <c r="I56" s="42"/>
      <c r="J56" s="42"/>
    </row>
    <row r="57" spans="1:11" ht="48.75" customHeight="1">
      <c r="B57" s="40"/>
      <c r="C57" s="685"/>
      <c r="D57" s="685"/>
      <c r="E57" s="42"/>
      <c r="G57" s="686"/>
      <c r="H57" s="686"/>
      <c r="I57" s="42"/>
      <c r="J57" s="42"/>
    </row>
    <row r="58" spans="1:11" ht="14.1" customHeight="1">
      <c r="B58" s="44"/>
      <c r="C58" s="687" t="s">
        <v>446</v>
      </c>
      <c r="D58" s="687"/>
      <c r="E58" s="363"/>
      <c r="F58" s="363"/>
      <c r="G58" s="687" t="s">
        <v>448</v>
      </c>
      <c r="H58" s="687"/>
      <c r="I58" s="33"/>
      <c r="J58" s="42"/>
    </row>
    <row r="59" spans="1:11" ht="14.1" customHeight="1">
      <c r="B59" s="45"/>
      <c r="C59" s="682" t="s">
        <v>447</v>
      </c>
      <c r="D59" s="682"/>
      <c r="E59" s="364"/>
      <c r="F59" s="364"/>
      <c r="G59" s="682" t="s">
        <v>428</v>
      </c>
      <c r="H59" s="682"/>
      <c r="I59" s="33"/>
      <c r="J59" s="42"/>
    </row>
    <row r="60" spans="1:11" ht="9.9499999999999993" customHeight="1">
      <c r="D60" s="59"/>
    </row>
    <row r="61" spans="1:11">
      <c r="D61" s="59"/>
    </row>
    <row r="62" spans="1:11">
      <c r="D62" s="59"/>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48:H48"/>
    <mergeCell ref="G36:H36"/>
    <mergeCell ref="G37:H37"/>
    <mergeCell ref="G38:H38"/>
    <mergeCell ref="G39:H39"/>
    <mergeCell ref="G40:H40"/>
    <mergeCell ref="G41:H41"/>
    <mergeCell ref="G42:H42"/>
    <mergeCell ref="G43:H43"/>
    <mergeCell ref="G44:H44"/>
    <mergeCell ref="G45:H45"/>
    <mergeCell ref="G46:H46"/>
    <mergeCell ref="C59:D59"/>
    <mergeCell ref="G59:H59"/>
    <mergeCell ref="G50:H50"/>
    <mergeCell ref="B55:J55"/>
    <mergeCell ref="C57:D57"/>
    <mergeCell ref="G57:H57"/>
    <mergeCell ref="C58:D58"/>
    <mergeCell ref="G58:H58"/>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7"/>
  <sheetViews>
    <sheetView showGridLines="0" topLeftCell="A43" workbookViewId="0">
      <selection activeCell="B5" sqref="B5:J5"/>
    </sheetView>
  </sheetViews>
  <sheetFormatPr defaultColWidth="11.42578125" defaultRowHeight="15"/>
  <cols>
    <col min="1" max="1" width="2.140625" style="65" customWidth="1"/>
    <col min="2" max="3" width="3.7109375" style="61" customWidth="1"/>
    <col min="4" max="4" width="58.140625" style="61" customWidth="1"/>
    <col min="5" max="5" width="12.7109375" style="61" customWidth="1"/>
    <col min="6" max="6" width="14.28515625" style="61" customWidth="1"/>
    <col min="7" max="8" width="12.7109375" style="61" customWidth="1"/>
    <col min="9" max="9" width="11.42578125" style="61" customWidth="1"/>
    <col min="10" max="10" width="12.85546875" style="61" customWidth="1"/>
    <col min="11" max="11" width="3.140625" style="65" customWidth="1"/>
  </cols>
  <sheetData>
    <row r="1" spans="2:10" s="65" customFormat="1" ht="6.75" customHeight="1">
      <c r="B1" s="482"/>
      <c r="C1" s="482"/>
      <c r="D1" s="482"/>
      <c r="E1" s="482"/>
      <c r="F1" s="482"/>
      <c r="G1" s="482"/>
      <c r="H1" s="482"/>
      <c r="I1" s="482"/>
      <c r="J1" s="620"/>
    </row>
    <row r="2" spans="2:10">
      <c r="B2" s="887" t="s">
        <v>449</v>
      </c>
      <c r="C2" s="888"/>
      <c r="D2" s="888"/>
      <c r="E2" s="888"/>
      <c r="F2" s="888"/>
      <c r="G2" s="888"/>
      <c r="H2" s="888"/>
      <c r="I2" s="888"/>
      <c r="J2" s="889"/>
    </row>
    <row r="3" spans="2:10">
      <c r="B3" s="887" t="str">
        <f>+EA!C5</f>
        <v>INSTITUTO MUNICIPAL DE CAPACITACION Y CERTIFICACION POR COMPETENCIAS B.C.</v>
      </c>
      <c r="C3" s="888"/>
      <c r="D3" s="888"/>
      <c r="E3" s="888"/>
      <c r="F3" s="888"/>
      <c r="G3" s="888"/>
      <c r="H3" s="888"/>
      <c r="I3" s="888"/>
      <c r="J3" s="889"/>
    </row>
    <row r="4" spans="2:10">
      <c r="B4" s="890" t="s">
        <v>342</v>
      </c>
      <c r="C4" s="891"/>
      <c r="D4" s="891"/>
      <c r="E4" s="891"/>
      <c r="F4" s="891"/>
      <c r="G4" s="891"/>
      <c r="H4" s="891"/>
      <c r="I4" s="891"/>
      <c r="J4" s="892"/>
    </row>
    <row r="5" spans="2:10">
      <c r="B5" s="893" t="s">
        <v>459</v>
      </c>
      <c r="C5" s="894"/>
      <c r="D5" s="894"/>
      <c r="E5" s="894"/>
      <c r="F5" s="894"/>
      <c r="G5" s="894"/>
      <c r="H5" s="894"/>
      <c r="I5" s="894"/>
      <c r="J5" s="895"/>
    </row>
    <row r="6" spans="2:10" s="65" customFormat="1" ht="8.25" customHeight="1">
      <c r="B6" s="621"/>
      <c r="C6" s="621"/>
      <c r="D6" s="621"/>
      <c r="E6" s="621"/>
      <c r="F6" s="621"/>
      <c r="G6" s="621"/>
      <c r="H6" s="621"/>
      <c r="I6" s="621"/>
      <c r="J6" s="621"/>
    </row>
    <row r="7" spans="2:10">
      <c r="B7" s="896" t="s">
        <v>76</v>
      </c>
      <c r="C7" s="897"/>
      <c r="D7" s="898"/>
      <c r="E7" s="822" t="s">
        <v>242</v>
      </c>
      <c r="F7" s="822"/>
      <c r="G7" s="822"/>
      <c r="H7" s="822"/>
      <c r="I7" s="822"/>
      <c r="J7" s="822" t="s">
        <v>234</v>
      </c>
    </row>
    <row r="8" spans="2:10" ht="25.5">
      <c r="B8" s="899"/>
      <c r="C8" s="900"/>
      <c r="D8" s="901"/>
      <c r="E8" s="550" t="s">
        <v>235</v>
      </c>
      <c r="F8" s="550" t="s">
        <v>236</v>
      </c>
      <c r="G8" s="550" t="s">
        <v>209</v>
      </c>
      <c r="H8" s="550" t="s">
        <v>210</v>
      </c>
      <c r="I8" s="550" t="s">
        <v>237</v>
      </c>
      <c r="J8" s="822"/>
    </row>
    <row r="9" spans="2:10" ht="15.75" customHeight="1">
      <c r="B9" s="902"/>
      <c r="C9" s="903"/>
      <c r="D9" s="904"/>
      <c r="E9" s="550">
        <v>1</v>
      </c>
      <c r="F9" s="550">
        <v>2</v>
      </c>
      <c r="G9" s="550" t="s">
        <v>238</v>
      </c>
      <c r="H9" s="550">
        <v>4</v>
      </c>
      <c r="I9" s="550">
        <v>5</v>
      </c>
      <c r="J9" s="550" t="s">
        <v>239</v>
      </c>
    </row>
    <row r="10" spans="2:10" ht="15" customHeight="1">
      <c r="B10" s="905" t="s">
        <v>343</v>
      </c>
      <c r="C10" s="906"/>
      <c r="D10" s="907"/>
      <c r="E10" s="622"/>
      <c r="F10" s="623"/>
      <c r="G10" s="623"/>
      <c r="H10" s="623"/>
      <c r="I10" s="623"/>
      <c r="J10" s="623"/>
    </row>
    <row r="11" spans="2:10">
      <c r="B11" s="553"/>
      <c r="C11" s="885" t="s">
        <v>344</v>
      </c>
      <c r="D11" s="886"/>
      <c r="E11" s="624">
        <v>0</v>
      </c>
      <c r="F11" s="624">
        <v>0</v>
      </c>
      <c r="G11" s="625">
        <v>0</v>
      </c>
      <c r="H11" s="624">
        <v>0</v>
      </c>
      <c r="I11" s="624">
        <v>0</v>
      </c>
      <c r="J11" s="625">
        <f>+G11-H11</f>
        <v>0</v>
      </c>
    </row>
    <row r="12" spans="2:10">
      <c r="B12" s="553"/>
      <c r="C12" s="626"/>
      <c r="D12" s="555" t="s">
        <v>345</v>
      </c>
      <c r="E12" s="627"/>
      <c r="F12" s="554"/>
      <c r="G12" s="554">
        <f t="shared" ref="G12:G39" si="0">+E12+F12</f>
        <v>0</v>
      </c>
      <c r="H12" s="554"/>
      <c r="I12" s="554"/>
      <c r="J12" s="554">
        <f t="shared" ref="J12:J39" si="1">+G12-H12</f>
        <v>0</v>
      </c>
    </row>
    <row r="13" spans="2:10">
      <c r="B13" s="553"/>
      <c r="C13" s="626"/>
      <c r="D13" s="555" t="s">
        <v>346</v>
      </c>
      <c r="E13" s="627">
        <v>0</v>
      </c>
      <c r="F13" s="554">
        <v>0</v>
      </c>
      <c r="G13" s="554">
        <v>0</v>
      </c>
      <c r="H13" s="554">
        <v>0</v>
      </c>
      <c r="I13" s="554">
        <v>0</v>
      </c>
      <c r="J13" s="554">
        <v>0</v>
      </c>
    </row>
    <row r="14" spans="2:10">
      <c r="B14" s="553"/>
      <c r="C14" s="885" t="s">
        <v>347</v>
      </c>
      <c r="D14" s="886"/>
      <c r="E14" s="624">
        <v>0</v>
      </c>
      <c r="F14" s="624">
        <v>0</v>
      </c>
      <c r="G14" s="625">
        <v>0</v>
      </c>
      <c r="H14" s="624">
        <v>0</v>
      </c>
      <c r="I14" s="624">
        <v>0</v>
      </c>
      <c r="J14" s="625">
        <f t="shared" si="1"/>
        <v>0</v>
      </c>
    </row>
    <row r="15" spans="2:10">
      <c r="B15" s="553"/>
      <c r="C15" s="626"/>
      <c r="D15" s="555" t="s">
        <v>348</v>
      </c>
      <c r="E15" s="627"/>
      <c r="F15" s="554"/>
      <c r="G15" s="554">
        <f t="shared" si="0"/>
        <v>0</v>
      </c>
      <c r="H15" s="554"/>
      <c r="I15" s="554"/>
      <c r="J15" s="554">
        <f t="shared" si="1"/>
        <v>0</v>
      </c>
    </row>
    <row r="16" spans="2:10">
      <c r="B16" s="553"/>
      <c r="C16" s="628"/>
      <c r="D16" s="629" t="s">
        <v>349</v>
      </c>
      <c r="E16" s="627"/>
      <c r="F16" s="554"/>
      <c r="G16" s="554">
        <f t="shared" si="0"/>
        <v>0</v>
      </c>
      <c r="H16" s="554"/>
      <c r="I16" s="554"/>
      <c r="J16" s="554">
        <f t="shared" si="1"/>
        <v>0</v>
      </c>
    </row>
    <row r="17" spans="2:10">
      <c r="B17" s="553"/>
      <c r="C17" s="628"/>
      <c r="D17" s="629" t="s">
        <v>350</v>
      </c>
      <c r="E17" s="627">
        <v>0</v>
      </c>
      <c r="F17" s="554">
        <v>0</v>
      </c>
      <c r="G17" s="554">
        <v>0</v>
      </c>
      <c r="H17" s="554">
        <v>0</v>
      </c>
      <c r="I17" s="554">
        <v>0</v>
      </c>
      <c r="J17" s="554">
        <v>0</v>
      </c>
    </row>
    <row r="18" spans="2:10">
      <c r="B18" s="553"/>
      <c r="C18" s="628"/>
      <c r="D18" s="629" t="s">
        <v>351</v>
      </c>
      <c r="E18" s="587">
        <v>0</v>
      </c>
      <c r="F18" s="587">
        <v>0</v>
      </c>
      <c r="G18" s="587">
        <f>+E18+F18</f>
        <v>0</v>
      </c>
      <c r="H18" s="587">
        <v>0</v>
      </c>
      <c r="I18" s="587">
        <v>0</v>
      </c>
      <c r="J18" s="587">
        <f>+G18-H18</f>
        <v>0</v>
      </c>
    </row>
    <row r="19" spans="2:10">
      <c r="B19" s="553"/>
      <c r="C19" s="628"/>
      <c r="D19" s="629" t="s">
        <v>352</v>
      </c>
      <c r="E19" s="627"/>
      <c r="F19" s="554"/>
      <c r="G19" s="554">
        <f t="shared" si="0"/>
        <v>0</v>
      </c>
      <c r="H19" s="554"/>
      <c r="I19" s="554"/>
      <c r="J19" s="554">
        <f t="shared" si="1"/>
        <v>0</v>
      </c>
    </row>
    <row r="20" spans="2:10" ht="25.5">
      <c r="B20" s="553"/>
      <c r="C20" s="628"/>
      <c r="D20" s="629" t="s">
        <v>353</v>
      </c>
      <c r="E20" s="627"/>
      <c r="F20" s="554"/>
      <c r="G20" s="554">
        <f t="shared" si="0"/>
        <v>0</v>
      </c>
      <c r="H20" s="554"/>
      <c r="I20" s="554"/>
      <c r="J20" s="554">
        <f t="shared" si="1"/>
        <v>0</v>
      </c>
    </row>
    <row r="21" spans="2:10">
      <c r="B21" s="553"/>
      <c r="C21" s="628"/>
      <c r="D21" s="629" t="s">
        <v>354</v>
      </c>
      <c r="E21" s="627"/>
      <c r="F21" s="554"/>
      <c r="G21" s="554">
        <f t="shared" si="0"/>
        <v>0</v>
      </c>
      <c r="H21" s="554"/>
      <c r="I21" s="554"/>
      <c r="J21" s="554">
        <f t="shared" si="1"/>
        <v>0</v>
      </c>
    </row>
    <row r="22" spans="2:10">
      <c r="B22" s="553"/>
      <c r="C22" s="628"/>
      <c r="D22" s="629" t="s">
        <v>355</v>
      </c>
      <c r="E22" s="627"/>
      <c r="F22" s="554"/>
      <c r="G22" s="554">
        <f t="shared" si="0"/>
        <v>0</v>
      </c>
      <c r="H22" s="554"/>
      <c r="I22" s="554"/>
      <c r="J22" s="554">
        <f t="shared" si="1"/>
        <v>0</v>
      </c>
    </row>
    <row r="23" spans="2:10">
      <c r="B23" s="553"/>
      <c r="C23" s="908" t="s">
        <v>356</v>
      </c>
      <c r="D23" s="909"/>
      <c r="E23" s="624">
        <v>0</v>
      </c>
      <c r="F23" s="624">
        <v>0</v>
      </c>
      <c r="G23" s="625">
        <v>0</v>
      </c>
      <c r="H23" s="624">
        <v>0</v>
      </c>
      <c r="I23" s="624">
        <v>0</v>
      </c>
      <c r="J23" s="625">
        <f t="shared" si="1"/>
        <v>0</v>
      </c>
    </row>
    <row r="24" spans="2:10" ht="25.5">
      <c r="B24" s="553"/>
      <c r="C24" s="628"/>
      <c r="D24" s="629" t="s">
        <v>357</v>
      </c>
      <c r="E24" s="627">
        <v>0</v>
      </c>
      <c r="F24" s="554">
        <v>0</v>
      </c>
      <c r="G24" s="554">
        <v>0</v>
      </c>
      <c r="H24" s="554">
        <v>0</v>
      </c>
      <c r="I24" s="554">
        <v>0</v>
      </c>
      <c r="J24" s="554">
        <v>0</v>
      </c>
    </row>
    <row r="25" spans="2:10">
      <c r="B25" s="553"/>
      <c r="C25" s="628"/>
      <c r="D25" s="629" t="s">
        <v>358</v>
      </c>
      <c r="E25" s="627"/>
      <c r="F25" s="554"/>
      <c r="G25" s="554">
        <f t="shared" si="0"/>
        <v>0</v>
      </c>
      <c r="H25" s="554"/>
      <c r="I25" s="554"/>
      <c r="J25" s="554">
        <f t="shared" si="1"/>
        <v>0</v>
      </c>
    </row>
    <row r="26" spans="2:10">
      <c r="B26" s="553"/>
      <c r="C26" s="628"/>
      <c r="D26" s="629" t="s">
        <v>359</v>
      </c>
      <c r="E26" s="587">
        <v>0</v>
      </c>
      <c r="F26" s="587">
        <v>0</v>
      </c>
      <c r="G26" s="587">
        <f>+E26+F26</f>
        <v>0</v>
      </c>
      <c r="H26" s="587">
        <v>0</v>
      </c>
      <c r="I26" s="587">
        <v>0</v>
      </c>
      <c r="J26" s="587">
        <f>+G26-H26</f>
        <v>0</v>
      </c>
    </row>
    <row r="27" spans="2:10">
      <c r="B27" s="553"/>
      <c r="C27" s="908" t="s">
        <v>360</v>
      </c>
      <c r="D27" s="909"/>
      <c r="E27" s="624">
        <f>SUM(E28:E29)</f>
        <v>0</v>
      </c>
      <c r="F27" s="624">
        <f>SUM(F28:F29)</f>
        <v>0</v>
      </c>
      <c r="G27" s="625">
        <f t="shared" si="0"/>
        <v>0</v>
      </c>
      <c r="H27" s="624">
        <f t="shared" ref="H27:I27" si="2">SUM(H28:H29)</f>
        <v>0</v>
      </c>
      <c r="I27" s="624">
        <f t="shared" si="2"/>
        <v>0</v>
      </c>
      <c r="J27" s="625">
        <f t="shared" si="1"/>
        <v>0</v>
      </c>
    </row>
    <row r="28" spans="2:10">
      <c r="B28" s="553"/>
      <c r="C28" s="626"/>
      <c r="D28" s="555" t="s">
        <v>361</v>
      </c>
      <c r="E28" s="627"/>
      <c r="F28" s="554"/>
      <c r="G28" s="554">
        <f t="shared" si="0"/>
        <v>0</v>
      </c>
      <c r="H28" s="554"/>
      <c r="I28" s="554"/>
      <c r="J28" s="554">
        <f t="shared" si="1"/>
        <v>0</v>
      </c>
    </row>
    <row r="29" spans="2:10">
      <c r="B29" s="553"/>
      <c r="C29" s="626"/>
      <c r="D29" s="555" t="s">
        <v>362</v>
      </c>
      <c r="E29" s="627"/>
      <c r="F29" s="554"/>
      <c r="G29" s="554">
        <f t="shared" si="0"/>
        <v>0</v>
      </c>
      <c r="H29" s="554"/>
      <c r="I29" s="554"/>
      <c r="J29" s="554">
        <f t="shared" si="1"/>
        <v>0</v>
      </c>
    </row>
    <row r="30" spans="2:10">
      <c r="B30" s="553"/>
      <c r="C30" s="885" t="s">
        <v>363</v>
      </c>
      <c r="D30" s="886"/>
      <c r="E30" s="624">
        <f>SUM(E31:E34)</f>
        <v>0</v>
      </c>
      <c r="F30" s="624">
        <f>SUM(F31:F34)</f>
        <v>0</v>
      </c>
      <c r="G30" s="625">
        <f t="shared" si="0"/>
        <v>0</v>
      </c>
      <c r="H30" s="624">
        <f t="shared" ref="H30:I30" si="3">SUM(H31:H34)</f>
        <v>0</v>
      </c>
      <c r="I30" s="624">
        <f t="shared" si="3"/>
        <v>0</v>
      </c>
      <c r="J30" s="625">
        <f t="shared" si="1"/>
        <v>0</v>
      </c>
    </row>
    <row r="31" spans="2:10">
      <c r="B31" s="553"/>
      <c r="C31" s="626"/>
      <c r="D31" s="555" t="s">
        <v>364</v>
      </c>
      <c r="E31" s="627"/>
      <c r="F31" s="554"/>
      <c r="G31" s="554">
        <f t="shared" si="0"/>
        <v>0</v>
      </c>
      <c r="H31" s="554"/>
      <c r="I31" s="554"/>
      <c r="J31" s="554">
        <f t="shared" si="1"/>
        <v>0</v>
      </c>
    </row>
    <row r="32" spans="2:10">
      <c r="B32" s="553"/>
      <c r="C32" s="626"/>
      <c r="D32" s="555" t="s">
        <v>365</v>
      </c>
      <c r="E32" s="627"/>
      <c r="F32" s="554"/>
      <c r="G32" s="554">
        <f t="shared" si="0"/>
        <v>0</v>
      </c>
      <c r="H32" s="554"/>
      <c r="I32" s="554"/>
      <c r="J32" s="554">
        <f t="shared" si="1"/>
        <v>0</v>
      </c>
    </row>
    <row r="33" spans="1:11">
      <c r="B33" s="553"/>
      <c r="C33" s="626"/>
      <c r="D33" s="555" t="s">
        <v>366</v>
      </c>
      <c r="E33" s="627"/>
      <c r="F33" s="554"/>
      <c r="G33" s="554">
        <f t="shared" si="0"/>
        <v>0</v>
      </c>
      <c r="H33" s="554"/>
      <c r="I33" s="554"/>
      <c r="J33" s="554">
        <f t="shared" si="1"/>
        <v>0</v>
      </c>
    </row>
    <row r="34" spans="1:11">
      <c r="B34" s="553"/>
      <c r="C34" s="626"/>
      <c r="D34" s="555" t="s">
        <v>367</v>
      </c>
      <c r="E34" s="627"/>
      <c r="F34" s="554"/>
      <c r="G34" s="554">
        <f t="shared" si="0"/>
        <v>0</v>
      </c>
      <c r="H34" s="554"/>
      <c r="I34" s="554"/>
      <c r="J34" s="554">
        <f t="shared" si="1"/>
        <v>0</v>
      </c>
    </row>
    <row r="35" spans="1:11">
      <c r="B35" s="553"/>
      <c r="C35" s="885" t="s">
        <v>368</v>
      </c>
      <c r="D35" s="886"/>
      <c r="E35" s="624">
        <f>SUM(E36)</f>
        <v>0</v>
      </c>
      <c r="F35" s="624">
        <f>SUM(F36)</f>
        <v>0</v>
      </c>
      <c r="G35" s="625">
        <f t="shared" si="0"/>
        <v>0</v>
      </c>
      <c r="H35" s="624">
        <f t="shared" ref="H35:I35" si="4">SUM(H36)</f>
        <v>0</v>
      </c>
      <c r="I35" s="624">
        <f t="shared" si="4"/>
        <v>0</v>
      </c>
      <c r="J35" s="625">
        <f t="shared" si="1"/>
        <v>0</v>
      </c>
    </row>
    <row r="36" spans="1:11">
      <c r="B36" s="553"/>
      <c r="C36" s="626"/>
      <c r="D36" s="555" t="s">
        <v>369</v>
      </c>
      <c r="E36" s="627"/>
      <c r="F36" s="554"/>
      <c r="G36" s="554">
        <f t="shared" si="0"/>
        <v>0</v>
      </c>
      <c r="H36" s="554"/>
      <c r="I36" s="554"/>
      <c r="J36" s="554">
        <f t="shared" si="1"/>
        <v>0</v>
      </c>
    </row>
    <row r="37" spans="1:11" ht="15" customHeight="1">
      <c r="B37" s="905" t="s">
        <v>370</v>
      </c>
      <c r="C37" s="906"/>
      <c r="D37" s="907"/>
      <c r="E37" s="627"/>
      <c r="F37" s="554"/>
      <c r="G37" s="554">
        <f t="shared" si="0"/>
        <v>0</v>
      </c>
      <c r="H37" s="554"/>
      <c r="I37" s="554"/>
      <c r="J37" s="554">
        <f t="shared" si="1"/>
        <v>0</v>
      </c>
    </row>
    <row r="38" spans="1:11" ht="15" customHeight="1">
      <c r="B38" s="905" t="s">
        <v>371</v>
      </c>
      <c r="C38" s="906"/>
      <c r="D38" s="907"/>
      <c r="E38" s="627"/>
      <c r="F38" s="554"/>
      <c r="G38" s="554">
        <f t="shared" si="0"/>
        <v>0</v>
      </c>
      <c r="H38" s="554"/>
      <c r="I38" s="554"/>
      <c r="J38" s="554">
        <f t="shared" si="1"/>
        <v>0</v>
      </c>
    </row>
    <row r="39" spans="1:11" ht="15.75" customHeight="1">
      <c r="B39" s="905" t="s">
        <v>372</v>
      </c>
      <c r="C39" s="906"/>
      <c r="D39" s="907"/>
      <c r="E39" s="627"/>
      <c r="F39" s="554"/>
      <c r="G39" s="554">
        <f t="shared" si="0"/>
        <v>0</v>
      </c>
      <c r="H39" s="554"/>
      <c r="I39" s="554"/>
      <c r="J39" s="554">
        <f t="shared" si="1"/>
        <v>0</v>
      </c>
    </row>
    <row r="40" spans="1:11">
      <c r="B40" s="630"/>
      <c r="C40" s="631"/>
      <c r="D40" s="632"/>
      <c r="E40" s="633"/>
      <c r="F40" s="634"/>
      <c r="G40" s="634"/>
      <c r="H40" s="634"/>
      <c r="I40" s="634"/>
      <c r="J40" s="634"/>
    </row>
    <row r="41" spans="1:11" s="67" customFormat="1">
      <c r="A41" s="66"/>
      <c r="B41" s="635"/>
      <c r="C41" s="910" t="s">
        <v>240</v>
      </c>
      <c r="D41" s="911"/>
      <c r="E41" s="636">
        <f>+E11+E14+E23+E27+E30+E35+E37+E38+E39</f>
        <v>0</v>
      </c>
      <c r="F41" s="636">
        <f t="shared" ref="F41:J41" si="5">+F11+F14+F23+F27+F30+F35+F37+F38+F39</f>
        <v>0</v>
      </c>
      <c r="G41" s="636">
        <f t="shared" si="5"/>
        <v>0</v>
      </c>
      <c r="H41" s="636">
        <f t="shared" si="5"/>
        <v>0</v>
      </c>
      <c r="I41" s="636">
        <f t="shared" si="5"/>
        <v>0</v>
      </c>
      <c r="J41" s="636">
        <f t="shared" si="5"/>
        <v>0</v>
      </c>
      <c r="K41" s="66"/>
    </row>
    <row r="42" spans="1:11">
      <c r="B42" s="60"/>
      <c r="C42" s="60"/>
      <c r="D42" s="60"/>
      <c r="E42" s="60"/>
      <c r="F42" s="60"/>
      <c r="G42" s="60"/>
      <c r="H42" s="60"/>
      <c r="I42" s="60"/>
      <c r="J42" s="60"/>
    </row>
    <row r="43" spans="1:11">
      <c r="B43" s="60"/>
      <c r="C43" s="60"/>
      <c r="D43" s="60"/>
      <c r="E43" s="60"/>
      <c r="F43" s="60"/>
      <c r="G43" s="60"/>
      <c r="H43" s="60"/>
      <c r="I43" s="60"/>
      <c r="J43" s="60"/>
    </row>
    <row r="45" spans="1:11">
      <c r="D45" s="265"/>
      <c r="G45" s="798"/>
      <c r="H45" s="798"/>
      <c r="I45" s="798"/>
      <c r="J45" s="798"/>
    </row>
    <row r="46" spans="1:11">
      <c r="D46" s="532" t="str">
        <f>+CTG!C25</f>
        <v>Juliana Orozco Dagnino</v>
      </c>
      <c r="E46" s="533"/>
      <c r="F46" s="533"/>
      <c r="G46" s="799" t="str">
        <f>+COG!F88</f>
        <v>Ivonne Sarahi Flores Duarte</v>
      </c>
      <c r="H46" s="799"/>
      <c r="I46" s="799"/>
      <c r="J46" s="799"/>
    </row>
    <row r="47" spans="1:11">
      <c r="D47" s="532" t="str">
        <f>+COG!C89</f>
        <v>Directora IMCACECO</v>
      </c>
      <c r="E47" s="533"/>
      <c r="F47" s="533"/>
      <c r="G47" s="799" t="str">
        <f>+COG!F89</f>
        <v>Coordinadora Administrativa</v>
      </c>
      <c r="H47" s="799"/>
      <c r="I47" s="799"/>
      <c r="J47" s="79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0866141732283472" right="0.70866141732283472" top="0.15748031496062992" bottom="0.15748031496062992" header="0.31496062992125984" footer="0.31496062992125984"/>
  <pageSetup scale="85"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topLeftCell="A34" workbookViewId="0">
      <selection activeCell="F27" sqref="F27"/>
    </sheetView>
  </sheetViews>
  <sheetFormatPr defaultColWidth="9.140625" defaultRowHeight="15"/>
  <cols>
    <col min="1" max="2" width="9.140625" style="65"/>
    <col min="3" max="3" width="11.7109375" style="65" customWidth="1"/>
    <col min="4" max="4" width="17.140625" style="65" customWidth="1"/>
    <col min="5" max="6" width="9.140625" style="65"/>
    <col min="7" max="7" width="37.7109375" style="65" customWidth="1"/>
    <col min="8" max="16384" width="9.140625" style="65"/>
  </cols>
  <sheetData>
    <row r="2" spans="1:18">
      <c r="D2" s="912" t="s">
        <v>436</v>
      </c>
      <c r="E2" s="912"/>
      <c r="F2" s="912"/>
      <c r="G2" s="912"/>
    </row>
    <row r="3" spans="1:18">
      <c r="D3" s="912" t="s">
        <v>449</v>
      </c>
      <c r="E3" s="912"/>
      <c r="F3" s="912"/>
      <c r="G3" s="912"/>
    </row>
    <row r="4" spans="1:18">
      <c r="D4" s="912" t="s">
        <v>1</v>
      </c>
      <c r="E4" s="912"/>
      <c r="F4" s="912"/>
      <c r="G4" s="912"/>
    </row>
    <row r="5" spans="1:18">
      <c r="D5" s="913" t="s">
        <v>450</v>
      </c>
      <c r="E5" s="913"/>
      <c r="F5" s="913"/>
      <c r="G5" s="913"/>
    </row>
    <row r="7" spans="1:18" ht="15.75" customHeight="1">
      <c r="A7" s="69"/>
      <c r="B7" s="69"/>
      <c r="C7" s="69"/>
      <c r="D7" s="69"/>
      <c r="E7" s="69"/>
      <c r="F7" s="69"/>
      <c r="G7" s="69"/>
      <c r="H7" s="69"/>
      <c r="I7" s="69"/>
      <c r="J7" s="69"/>
      <c r="K7" s="69"/>
      <c r="L7" s="69"/>
      <c r="M7" s="69"/>
      <c r="N7" s="69"/>
      <c r="O7" s="69"/>
      <c r="P7" s="69"/>
      <c r="Q7" s="69"/>
      <c r="R7" s="69"/>
    </row>
    <row r="8" spans="1:18" ht="16.5" customHeight="1">
      <c r="A8" s="669"/>
      <c r="B8" s="669"/>
      <c r="C8" s="669"/>
      <c r="D8" s="669"/>
      <c r="E8" s="669"/>
      <c r="F8" s="669"/>
      <c r="G8" s="669"/>
      <c r="H8" s="669"/>
      <c r="I8" s="669"/>
      <c r="J8" s="669"/>
      <c r="K8" s="669"/>
      <c r="L8" s="669"/>
      <c r="M8" s="669"/>
      <c r="N8" s="669"/>
      <c r="O8" s="669"/>
      <c r="P8" s="669"/>
      <c r="Q8" s="669"/>
      <c r="R8" s="669"/>
    </row>
    <row r="9" spans="1:18" ht="15.75" thickBot="1"/>
    <row r="10" spans="1:18">
      <c r="A10" s="659"/>
      <c r="B10" s="660"/>
      <c r="C10" s="660"/>
      <c r="D10" s="659"/>
      <c r="E10" s="660"/>
      <c r="F10" s="660"/>
      <c r="G10" s="661"/>
    </row>
    <row r="11" spans="1:18" ht="15.75" thickBot="1">
      <c r="A11" s="665"/>
      <c r="B11" s="666"/>
      <c r="C11" s="666"/>
      <c r="D11" s="665"/>
      <c r="E11" s="666"/>
      <c r="F11" s="666"/>
      <c r="G11" s="667"/>
    </row>
    <row r="12" spans="1:18">
      <c r="A12" s="662"/>
      <c r="B12" s="663"/>
      <c r="C12" s="663"/>
      <c r="D12" s="662"/>
      <c r="E12" s="663"/>
      <c r="F12" s="663"/>
      <c r="G12" s="664"/>
    </row>
    <row r="13" spans="1:18">
      <c r="A13" s="662"/>
      <c r="B13" s="663"/>
      <c r="C13" s="663"/>
      <c r="D13" s="662"/>
      <c r="E13" s="663"/>
      <c r="F13" s="663"/>
      <c r="G13" s="664"/>
    </row>
    <row r="14" spans="1:18">
      <c r="A14" s="662"/>
      <c r="B14" s="663"/>
      <c r="C14" s="663"/>
      <c r="D14" s="662"/>
      <c r="E14" s="663"/>
      <c r="F14" s="663"/>
      <c r="G14" s="664"/>
    </row>
    <row r="15" spans="1:18">
      <c r="A15" s="662"/>
      <c r="B15" s="663"/>
      <c r="C15" s="663"/>
      <c r="D15" s="662"/>
      <c r="E15" s="663"/>
      <c r="F15" s="663"/>
      <c r="G15" s="664"/>
    </row>
    <row r="16" spans="1:18">
      <c r="A16" s="662"/>
      <c r="B16" s="663"/>
      <c r="C16" s="663"/>
      <c r="D16" s="662"/>
      <c r="E16" s="663"/>
      <c r="F16" s="663"/>
      <c r="G16" s="664"/>
    </row>
    <row r="17" spans="1:7">
      <c r="A17" s="662"/>
      <c r="B17" s="663"/>
      <c r="C17" s="663"/>
      <c r="D17" s="662"/>
      <c r="E17" s="663"/>
      <c r="F17" s="663"/>
      <c r="G17" s="664"/>
    </row>
    <row r="18" spans="1:7">
      <c r="A18" s="662"/>
      <c r="B18" s="663"/>
      <c r="C18" s="663"/>
      <c r="D18" s="662"/>
      <c r="E18" s="663"/>
      <c r="F18" s="663"/>
      <c r="G18" s="664"/>
    </row>
    <row r="19" spans="1:7">
      <c r="A19" s="662"/>
      <c r="B19" s="663"/>
      <c r="C19" s="663"/>
      <c r="D19" s="662"/>
      <c r="E19" s="663"/>
      <c r="F19" s="663"/>
      <c r="G19" s="664"/>
    </row>
    <row r="20" spans="1:7">
      <c r="A20" s="662"/>
      <c r="B20" s="663"/>
      <c r="C20" s="663"/>
      <c r="D20" s="662"/>
      <c r="E20" s="663"/>
      <c r="F20" s="663"/>
      <c r="G20" s="664"/>
    </row>
    <row r="21" spans="1:7" ht="15.75" thickBot="1">
      <c r="A21" s="665"/>
      <c r="B21" s="666"/>
      <c r="C21" s="666"/>
      <c r="D21" s="665"/>
      <c r="E21" s="666"/>
      <c r="F21" s="666"/>
      <c r="G21" s="667"/>
    </row>
    <row r="24" spans="1:7">
      <c r="A24" s="651"/>
      <c r="B24" s="655"/>
      <c r="C24" s="651"/>
    </row>
    <row r="25" spans="1:7">
      <c r="A25" s="651"/>
      <c r="B25" s="655"/>
      <c r="C25" s="651"/>
    </row>
    <row r="26" spans="1:7">
      <c r="A26" s="668" t="s">
        <v>446</v>
      </c>
      <c r="B26" s="668"/>
      <c r="C26" s="668"/>
      <c r="D26" s="668"/>
      <c r="E26" s="668"/>
      <c r="F26" s="668" t="s">
        <v>448</v>
      </c>
      <c r="G26" s="668"/>
    </row>
    <row r="27" spans="1:7">
      <c r="A27" s="668" t="s">
        <v>454</v>
      </c>
      <c r="B27" s="668"/>
      <c r="C27" s="668"/>
      <c r="D27" s="668"/>
      <c r="E27" s="668"/>
      <c r="F27" s="668" t="s">
        <v>428</v>
      </c>
      <c r="G27" s="668"/>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15"/>
  <sheetViews>
    <sheetView topLeftCell="A7" workbookViewId="0">
      <selection activeCell="I19" sqref="I19"/>
    </sheetView>
  </sheetViews>
  <sheetFormatPr defaultColWidth="9.140625" defaultRowHeight="15"/>
  <cols>
    <col min="1" max="16384" width="9.140625" style="65"/>
  </cols>
  <sheetData>
    <row r="3" spans="1:21">
      <c r="A3" s="681" t="s">
        <v>406</v>
      </c>
      <c r="B3" s="681"/>
      <c r="C3" s="681"/>
      <c r="D3" s="681"/>
      <c r="E3" s="681"/>
      <c r="F3" s="681"/>
      <c r="G3" s="681"/>
    </row>
    <row r="4" spans="1:21">
      <c r="A4" s="681"/>
      <c r="B4" s="681"/>
      <c r="C4" s="681"/>
      <c r="D4" s="681"/>
      <c r="E4" s="681"/>
      <c r="F4" s="681"/>
      <c r="G4" s="681"/>
    </row>
    <row r="5" spans="1:21">
      <c r="A5" s="681"/>
      <c r="B5" s="681"/>
      <c r="C5" s="681"/>
      <c r="D5" s="681"/>
      <c r="E5" s="681"/>
      <c r="F5" s="681"/>
      <c r="G5" s="681"/>
    </row>
    <row r="6" spans="1:21">
      <c r="A6" s="681"/>
      <c r="B6" s="681"/>
      <c r="C6" s="681"/>
      <c r="D6" s="681"/>
      <c r="E6" s="681"/>
      <c r="F6" s="681"/>
      <c r="G6" s="681"/>
    </row>
    <row r="7" spans="1:21">
      <c r="A7" s="681"/>
      <c r="B7" s="681"/>
      <c r="C7" s="681"/>
      <c r="D7" s="681"/>
      <c r="E7" s="681"/>
      <c r="F7" s="681"/>
      <c r="G7" s="681"/>
    </row>
    <row r="8" spans="1:21">
      <c r="A8" s="681"/>
      <c r="B8" s="681"/>
      <c r="C8" s="681"/>
      <c r="D8" s="681"/>
      <c r="E8" s="681"/>
      <c r="F8" s="681"/>
      <c r="G8" s="681"/>
    </row>
    <row r="9" spans="1:21">
      <c r="A9" s="681"/>
      <c r="B9" s="681"/>
      <c r="C9" s="681"/>
      <c r="D9" s="681"/>
      <c r="E9" s="681"/>
      <c r="F9" s="681"/>
      <c r="G9" s="681"/>
    </row>
    <row r="12" spans="1:21">
      <c r="A12" s="66" t="s">
        <v>418</v>
      </c>
    </row>
    <row r="14" spans="1:21">
      <c r="A14" s="797" t="s">
        <v>420</v>
      </c>
      <c r="B14" s="797"/>
      <c r="C14" s="797"/>
      <c r="D14" s="797"/>
      <c r="E14" s="797"/>
      <c r="F14" s="797"/>
      <c r="G14" s="797"/>
      <c r="H14" s="797"/>
      <c r="I14" s="797"/>
      <c r="J14" s="797"/>
      <c r="K14" s="797"/>
      <c r="L14" s="797"/>
      <c r="M14" s="797"/>
      <c r="N14" s="797"/>
      <c r="O14" s="797"/>
      <c r="P14" s="797"/>
      <c r="Q14" s="797"/>
      <c r="R14" s="797"/>
      <c r="S14" s="797"/>
      <c r="T14" s="797"/>
      <c r="U14" s="797"/>
    </row>
    <row r="15" spans="1:21" ht="36" customHeight="1">
      <c r="A15" s="797"/>
      <c r="B15" s="797"/>
      <c r="C15" s="797"/>
      <c r="D15" s="797"/>
      <c r="E15" s="797"/>
      <c r="F15" s="797"/>
      <c r="G15" s="797"/>
      <c r="H15" s="797"/>
      <c r="I15" s="797"/>
      <c r="J15" s="797"/>
      <c r="K15" s="797"/>
      <c r="L15" s="797"/>
      <c r="M15" s="797"/>
      <c r="N15" s="797"/>
      <c r="O15" s="797"/>
      <c r="P15" s="797"/>
      <c r="Q15" s="797"/>
      <c r="R15" s="797"/>
      <c r="S15" s="797"/>
      <c r="T15" s="797"/>
      <c r="U15" s="797"/>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topLeftCell="A7" workbookViewId="0">
      <selection activeCell="G24" sqref="G24"/>
    </sheetView>
  </sheetViews>
  <sheetFormatPr defaultColWidth="9.140625" defaultRowHeight="15"/>
  <cols>
    <col min="1" max="16384" width="9.140625" style="65"/>
  </cols>
  <sheetData>
    <row r="4" spans="1:18">
      <c r="A4" s="681" t="s">
        <v>406</v>
      </c>
      <c r="B4" s="681"/>
      <c r="C4" s="681"/>
      <c r="D4" s="681"/>
      <c r="E4" s="681"/>
      <c r="F4" s="681"/>
      <c r="G4" s="681"/>
    </row>
    <row r="5" spans="1:18">
      <c r="A5" s="681"/>
      <c r="B5" s="681"/>
      <c r="C5" s="681"/>
      <c r="D5" s="681"/>
      <c r="E5" s="681"/>
      <c r="F5" s="681"/>
      <c r="G5" s="681"/>
    </row>
    <row r="6" spans="1:18">
      <c r="A6" s="681"/>
      <c r="B6" s="681"/>
      <c r="C6" s="681"/>
      <c r="D6" s="681"/>
      <c r="E6" s="681"/>
      <c r="F6" s="681"/>
      <c r="G6" s="681"/>
    </row>
    <row r="7" spans="1:18">
      <c r="A7" s="681"/>
      <c r="B7" s="681"/>
      <c r="C7" s="681"/>
      <c r="D7" s="681"/>
      <c r="E7" s="681"/>
      <c r="F7" s="681"/>
      <c r="G7" s="681"/>
    </row>
    <row r="8" spans="1:18">
      <c r="A8" s="681"/>
      <c r="B8" s="681"/>
      <c r="C8" s="681"/>
      <c r="D8" s="681"/>
      <c r="E8" s="681"/>
      <c r="F8" s="681"/>
      <c r="G8" s="681"/>
    </row>
    <row r="9" spans="1:18">
      <c r="A9" s="681"/>
      <c r="B9" s="681"/>
      <c r="C9" s="681"/>
      <c r="D9" s="681"/>
      <c r="E9" s="681"/>
      <c r="F9" s="681"/>
      <c r="G9" s="681"/>
    </row>
    <row r="10" spans="1:18">
      <c r="A10" s="681"/>
      <c r="B10" s="681"/>
      <c r="C10" s="681"/>
      <c r="D10" s="681"/>
      <c r="E10" s="681"/>
      <c r="F10" s="681"/>
      <c r="G10" s="681"/>
    </row>
    <row r="14" spans="1:18" ht="30.75" customHeight="1">
      <c r="A14" s="914" t="s">
        <v>421</v>
      </c>
      <c r="B14" s="914"/>
      <c r="C14" s="914"/>
      <c r="D14" s="914"/>
      <c r="E14" s="914"/>
      <c r="F14" s="914"/>
      <c r="G14" s="914"/>
      <c r="H14" s="914"/>
      <c r="I14" s="914"/>
      <c r="J14" s="914"/>
      <c r="K14" s="914"/>
      <c r="L14" s="914"/>
      <c r="M14" s="914"/>
      <c r="N14" s="914"/>
      <c r="O14" s="914"/>
      <c r="P14" s="914"/>
      <c r="Q14" s="914"/>
      <c r="R14" s="914"/>
    </row>
    <row r="15" spans="1:18" ht="50.25" customHeight="1">
      <c r="A15" s="915" t="s">
        <v>422</v>
      </c>
      <c r="B15" s="915"/>
      <c r="C15" s="915"/>
      <c r="D15" s="915"/>
      <c r="E15" s="915"/>
      <c r="F15" s="915"/>
      <c r="G15" s="915"/>
      <c r="H15" s="915"/>
      <c r="I15" s="915"/>
      <c r="J15" s="915"/>
      <c r="K15" s="915"/>
      <c r="L15" s="915"/>
      <c r="M15" s="915"/>
      <c r="N15" s="915"/>
      <c r="O15" s="915"/>
      <c r="P15" s="915"/>
      <c r="Q15" s="915"/>
      <c r="R15" s="915"/>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defaultColWidth="9.140625" defaultRowHeight="15"/>
  <cols>
    <col min="1" max="16384" width="9.140625" style="65"/>
  </cols>
  <sheetData>
    <row r="3" spans="1:12" ht="61.5">
      <c r="A3" s="303" t="s">
        <v>419</v>
      </c>
      <c r="B3" s="303"/>
      <c r="C3" s="303"/>
      <c r="D3" s="303"/>
      <c r="E3" s="303"/>
      <c r="F3" s="303"/>
      <c r="G3" s="303"/>
      <c r="H3" s="304"/>
      <c r="I3" s="304"/>
      <c r="J3" s="304"/>
      <c r="K3" s="304"/>
      <c r="L3" s="304"/>
    </row>
    <row r="15" spans="1:12">
      <c r="D15" s="30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defaultColWidth="11.42578125" defaultRowHeight="12"/>
  <cols>
    <col min="1" max="1" width="4.85546875" style="84" customWidth="1"/>
    <col min="2" max="2" width="38" style="84" customWidth="1"/>
    <col min="3" max="3" width="47.7109375" style="84" customWidth="1"/>
    <col min="4" max="4" width="31.7109375" style="84" customWidth="1"/>
    <col min="5" max="5" width="4.85546875" style="84" customWidth="1"/>
    <col min="6" max="6" width="4.42578125" style="84" customWidth="1"/>
    <col min="7"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c r="B1" s="912" t="s">
        <v>390</v>
      </c>
      <c r="C1" s="912"/>
      <c r="D1" s="912"/>
      <c r="E1" s="912"/>
    </row>
    <row r="2" spans="1:8" s="79" customFormat="1">
      <c r="B2" s="912" t="s">
        <v>449</v>
      </c>
      <c r="C2" s="912"/>
      <c r="D2" s="912"/>
      <c r="E2" s="912"/>
    </row>
    <row r="3" spans="1:8" s="79" customFormat="1">
      <c r="B3" s="912" t="s">
        <v>1</v>
      </c>
      <c r="C3" s="912"/>
      <c r="D3" s="912"/>
      <c r="E3" s="912"/>
    </row>
    <row r="4" spans="1:8">
      <c r="A4" s="80"/>
      <c r="B4" s="81" t="s">
        <v>4</v>
      </c>
      <c r="C4" s="702" t="str">
        <f>+EA!C5</f>
        <v>INSTITUTO MUNICIPAL DE CAPACITACION Y CERTIFICACION POR COMPETENCIAS B.C.</v>
      </c>
      <c r="D4" s="702"/>
      <c r="E4" s="82"/>
      <c r="F4" s="83"/>
      <c r="G4" s="83"/>
      <c r="H4" s="83"/>
    </row>
    <row r="5" spans="1:8">
      <c r="A5" s="80"/>
      <c r="B5" s="85"/>
      <c r="C5" s="86"/>
      <c r="D5" s="86"/>
      <c r="E5" s="87"/>
    </row>
    <row r="6" spans="1:8" s="90" customFormat="1">
      <c r="A6" s="88"/>
      <c r="B6" s="89"/>
      <c r="C6" s="88"/>
      <c r="D6" s="88"/>
      <c r="E6" s="89"/>
    </row>
    <row r="7" spans="1:8" s="91" customFormat="1">
      <c r="A7" s="918" t="s">
        <v>387</v>
      </c>
      <c r="B7" s="774"/>
      <c r="C7" s="642" t="s">
        <v>391</v>
      </c>
      <c r="D7" s="642" t="s">
        <v>389</v>
      </c>
      <c r="E7" s="643"/>
    </row>
    <row r="8" spans="1:8" s="90" customFormat="1">
      <c r="A8" s="92"/>
      <c r="B8" s="93"/>
      <c r="C8" s="93"/>
      <c r="D8" s="93"/>
      <c r="E8" s="94"/>
    </row>
    <row r="9" spans="1:8">
      <c r="A9" s="95"/>
      <c r="B9" s="96"/>
      <c r="C9" s="97"/>
      <c r="D9" s="98">
        <v>0</v>
      </c>
      <c r="E9" s="99"/>
    </row>
    <row r="10" spans="1:8">
      <c r="A10" s="95"/>
      <c r="B10" s="96"/>
      <c r="C10" s="97" t="s">
        <v>402</v>
      </c>
      <c r="D10" s="98">
        <v>0</v>
      </c>
      <c r="E10" s="99"/>
    </row>
    <row r="11" spans="1:8">
      <c r="A11" s="95"/>
      <c r="B11" s="96"/>
      <c r="C11" s="97"/>
      <c r="D11" s="98">
        <v>0</v>
      </c>
      <c r="E11" s="99"/>
    </row>
    <row r="12" spans="1:8">
      <c r="A12" s="95"/>
      <c r="B12" s="96"/>
      <c r="C12" s="97"/>
      <c r="D12" s="98">
        <v>0</v>
      </c>
      <c r="E12" s="99"/>
    </row>
    <row r="13" spans="1:8">
      <c r="A13" s="95"/>
      <c r="B13" s="96"/>
      <c r="C13" s="97"/>
      <c r="D13" s="98">
        <v>0</v>
      </c>
      <c r="E13" s="99"/>
    </row>
    <row r="14" spans="1:8">
      <c r="A14" s="95"/>
      <c r="B14" s="96"/>
      <c r="C14" s="97"/>
      <c r="D14" s="98">
        <v>0</v>
      </c>
      <c r="E14" s="99"/>
    </row>
    <row r="15" spans="1:8">
      <c r="A15" s="100"/>
      <c r="B15" s="101"/>
      <c r="C15" s="97"/>
      <c r="D15" s="98">
        <v>0</v>
      </c>
      <c r="E15" s="99"/>
    </row>
    <row r="16" spans="1:8">
      <c r="A16" s="100"/>
      <c r="B16" s="101"/>
      <c r="C16" s="97"/>
      <c r="D16" s="98">
        <v>0</v>
      </c>
      <c r="E16" s="99"/>
    </row>
    <row r="17" spans="1:5">
      <c r="A17" s="100"/>
      <c r="B17" s="101"/>
      <c r="C17" s="97"/>
      <c r="D17" s="98">
        <v>0</v>
      </c>
      <c r="E17" s="99"/>
    </row>
    <row r="18" spans="1:5">
      <c r="A18" s="100"/>
      <c r="B18" s="101"/>
      <c r="C18" s="97"/>
      <c r="D18" s="98">
        <v>0</v>
      </c>
      <c r="E18" s="99"/>
    </row>
    <row r="19" spans="1:5">
      <c r="A19" s="100"/>
      <c r="B19" s="101"/>
      <c r="C19" s="97"/>
      <c r="D19" s="98">
        <v>0</v>
      </c>
      <c r="E19" s="99"/>
    </row>
    <row r="20" spans="1:5">
      <c r="A20" s="100"/>
      <c r="B20" s="101"/>
      <c r="C20" s="97"/>
      <c r="D20" s="98">
        <v>0</v>
      </c>
      <c r="E20" s="99"/>
    </row>
    <row r="21" spans="1:5">
      <c r="A21" s="100"/>
      <c r="B21" s="101"/>
      <c r="C21" s="97"/>
      <c r="D21" s="98">
        <v>0</v>
      </c>
      <c r="E21" s="99"/>
    </row>
    <row r="22" spans="1:5">
      <c r="A22" s="100"/>
      <c r="B22" s="101"/>
      <c r="C22" s="97"/>
      <c r="D22" s="98">
        <v>0</v>
      </c>
      <c r="E22" s="99"/>
    </row>
    <row r="23" spans="1:5">
      <c r="A23" s="100"/>
      <c r="B23" s="101"/>
      <c r="C23" s="97"/>
      <c r="D23" s="98">
        <v>0</v>
      </c>
      <c r="E23" s="99"/>
    </row>
    <row r="24" spans="1:5">
      <c r="A24" s="100"/>
      <c r="B24" s="101"/>
      <c r="C24" s="97"/>
      <c r="D24" s="98">
        <v>0</v>
      </c>
      <c r="E24" s="99"/>
    </row>
    <row r="25" spans="1:5">
      <c r="A25" s="95"/>
      <c r="B25" s="96"/>
      <c r="C25" s="97"/>
      <c r="D25" s="98">
        <v>0</v>
      </c>
      <c r="E25" s="99"/>
    </row>
    <row r="26" spans="1:5">
      <c r="A26" s="95"/>
      <c r="B26" s="96"/>
      <c r="C26" s="97"/>
      <c r="D26" s="98">
        <v>0</v>
      </c>
      <c r="E26" s="99"/>
    </row>
    <row r="27" spans="1:5">
      <c r="A27" s="95"/>
      <c r="B27" s="96"/>
      <c r="C27" s="97"/>
      <c r="D27" s="98">
        <v>0</v>
      </c>
      <c r="E27" s="99"/>
    </row>
    <row r="28" spans="1:5">
      <c r="A28" s="95"/>
      <c r="B28" s="96"/>
      <c r="C28" s="97"/>
      <c r="D28" s="98">
        <v>0</v>
      </c>
      <c r="E28" s="99"/>
    </row>
    <row r="29" spans="1:5">
      <c r="A29" s="95"/>
      <c r="B29" s="96"/>
      <c r="C29" s="97"/>
      <c r="D29" s="98">
        <v>0</v>
      </c>
      <c r="E29" s="99"/>
    </row>
    <row r="30" spans="1:5">
      <c r="A30" s="95"/>
      <c r="B30" s="96"/>
      <c r="C30" s="97"/>
      <c r="D30" s="98">
        <v>0</v>
      </c>
      <c r="E30" s="99"/>
    </row>
    <row r="31" spans="1:5">
      <c r="A31" s="95"/>
      <c r="B31" s="96"/>
      <c r="C31" s="97"/>
      <c r="D31" s="98">
        <v>0</v>
      </c>
      <c r="E31" s="99"/>
    </row>
    <row r="32" spans="1:5">
      <c r="A32" s="95"/>
      <c r="B32" s="96"/>
      <c r="C32" s="97"/>
      <c r="D32" s="98">
        <v>0</v>
      </c>
      <c r="E32" s="99"/>
    </row>
    <row r="33" spans="1:9">
      <c r="A33" s="95"/>
      <c r="B33" s="96"/>
      <c r="C33" s="97"/>
      <c r="D33" s="98">
        <v>0</v>
      </c>
      <c r="E33" s="99"/>
    </row>
    <row r="34" spans="1:9">
      <c r="A34" s="95"/>
      <c r="B34" s="96"/>
      <c r="C34" s="97"/>
      <c r="D34" s="98">
        <v>0</v>
      </c>
      <c r="E34" s="99"/>
    </row>
    <row r="35" spans="1:9">
      <c r="A35" s="95"/>
      <c r="B35" s="96"/>
      <c r="C35" s="97"/>
      <c r="D35" s="98">
        <v>0</v>
      </c>
      <c r="E35" s="99"/>
    </row>
    <row r="36" spans="1:9">
      <c r="A36" s="95"/>
      <c r="B36" s="96"/>
      <c r="C36" s="97"/>
      <c r="D36" s="98">
        <v>0</v>
      </c>
      <c r="E36" s="99"/>
    </row>
    <row r="37" spans="1:9" ht="15">
      <c r="A37" s="102"/>
      <c r="B37" s="103"/>
      <c r="C37" s="656" t="s">
        <v>224</v>
      </c>
      <c r="D37" s="657">
        <f>SUM(D9:D36)</f>
        <v>0</v>
      </c>
      <c r="E37" s="658"/>
    </row>
    <row r="38" spans="1:9">
      <c r="A38" s="106"/>
      <c r="B38" s="107"/>
      <c r="C38" s="916"/>
      <c r="D38" s="917"/>
      <c r="E38" s="917"/>
    </row>
    <row r="39" spans="1:9">
      <c r="A39" s="108"/>
      <c r="B39" s="108"/>
      <c r="C39" s="108"/>
      <c r="E39" s="109"/>
      <c r="F39" s="109"/>
      <c r="G39" s="108"/>
      <c r="H39" s="108"/>
      <c r="I39" s="108"/>
    </row>
    <row r="40" spans="1:9">
      <c r="B40" s="277"/>
      <c r="D40" s="277"/>
    </row>
    <row r="41" spans="1:9" ht="15">
      <c r="B41" s="651" t="str">
        <f>+Int!A29</f>
        <v>Juliana Orozco Dagnino</v>
      </c>
      <c r="C41" s="655"/>
      <c r="D41" s="651" t="str">
        <f>+Int!B29</f>
        <v>Ivonne Sarahi Flores Duarte</v>
      </c>
    </row>
    <row r="42" spans="1:9" ht="15">
      <c r="B42" s="651" t="str">
        <f>+Int!A30</f>
        <v>Directora IMCACECO</v>
      </c>
      <c r="C42" s="655"/>
      <c r="D42" s="651" t="str">
        <f>+Int!B30</f>
        <v>Coordinadora Administrativa</v>
      </c>
    </row>
    <row r="43" spans="1:9">
      <c r="D43" s="278"/>
    </row>
    <row r="44" spans="1:9">
      <c r="D44" s="278"/>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10"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C22" sqref="C22"/>
    </sheetView>
  </sheetViews>
  <sheetFormatPr defaultColWidth="11.42578125" defaultRowHeight="12"/>
  <cols>
    <col min="1" max="1" width="4.85546875" style="84" customWidth="1"/>
    <col min="2" max="2" width="26.28515625" style="256" customWidth="1"/>
    <col min="3" max="3" width="50.140625" style="84" customWidth="1"/>
    <col min="4" max="4" width="33.42578125" style="84" customWidth="1"/>
    <col min="5" max="5" width="4.85546875" style="84" customWidth="1"/>
    <col min="6"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ht="15">
      <c r="B1" s="919" t="s">
        <v>386</v>
      </c>
      <c r="C1" s="919"/>
      <c r="D1" s="919"/>
      <c r="E1" s="919"/>
    </row>
    <row r="2" spans="1:8" s="79" customFormat="1" ht="15">
      <c r="B2" s="919" t="s">
        <v>449</v>
      </c>
      <c r="C2" s="919"/>
      <c r="D2" s="919"/>
      <c r="E2" s="919"/>
    </row>
    <row r="3" spans="1:8" s="79" customFormat="1" ht="15">
      <c r="B3" s="919" t="s">
        <v>1</v>
      </c>
      <c r="C3" s="919"/>
      <c r="D3" s="919"/>
      <c r="E3" s="919"/>
    </row>
    <row r="4" spans="1:8" ht="15">
      <c r="A4" s="80"/>
      <c r="B4" s="920" t="str">
        <f>+EA!C5</f>
        <v>INSTITUTO MUNICIPAL DE CAPACITACION Y CERTIFICACION POR COMPETENCIAS B.C.</v>
      </c>
      <c r="C4" s="920"/>
      <c r="D4" s="920"/>
      <c r="E4" s="920"/>
      <c r="F4" s="83"/>
      <c r="G4" s="83"/>
      <c r="H4" s="83"/>
    </row>
    <row r="5" spans="1:8" ht="15">
      <c r="A5" s="80"/>
      <c r="B5" s="644"/>
      <c r="C5" s="645"/>
      <c r="D5" s="645"/>
      <c r="E5" s="646"/>
    </row>
    <row r="6" spans="1:8" s="90" customFormat="1">
      <c r="A6" s="88"/>
      <c r="B6" s="254"/>
      <c r="C6" s="88"/>
      <c r="D6" s="88"/>
      <c r="E6" s="89"/>
    </row>
    <row r="7" spans="1:8" s="91" customFormat="1">
      <c r="A7" s="918" t="s">
        <v>387</v>
      </c>
      <c r="B7" s="774"/>
      <c r="C7" s="642" t="s">
        <v>388</v>
      </c>
      <c r="D7" s="642" t="s">
        <v>389</v>
      </c>
      <c r="E7" s="643"/>
    </row>
    <row r="8" spans="1:8" s="282" customFormat="1" ht="11.25">
      <c r="A8" s="279"/>
      <c r="B8" s="280"/>
      <c r="C8" s="280"/>
      <c r="D8" s="280"/>
      <c r="E8" s="281"/>
    </row>
    <row r="9" spans="1:8" s="287" customFormat="1" ht="11.25">
      <c r="A9" s="283"/>
      <c r="B9" s="654"/>
      <c r="C9" s="284"/>
      <c r="D9" s="285">
        <v>0</v>
      </c>
      <c r="E9" s="286"/>
    </row>
    <row r="10" spans="1:8" s="287" customFormat="1" ht="11.25">
      <c r="A10" s="283"/>
      <c r="B10" s="654"/>
      <c r="C10" s="284"/>
      <c r="D10" s="285">
        <v>0</v>
      </c>
      <c r="E10" s="286"/>
    </row>
    <row r="11" spans="1:8" s="287" customFormat="1" ht="11.25">
      <c r="A11" s="283"/>
      <c r="B11" s="654"/>
      <c r="C11" s="284"/>
      <c r="D11" s="285">
        <v>0</v>
      </c>
      <c r="E11" s="286"/>
    </row>
    <row r="12" spans="1:8" s="287" customFormat="1" ht="11.25">
      <c r="A12" s="283"/>
      <c r="B12" s="654"/>
      <c r="C12" s="284"/>
      <c r="D12" s="285">
        <v>0</v>
      </c>
      <c r="E12" s="286"/>
    </row>
    <row r="13" spans="1:8" s="287" customFormat="1" ht="11.25">
      <c r="A13" s="283"/>
      <c r="B13" s="654"/>
      <c r="C13" s="284"/>
      <c r="D13" s="285">
        <v>0</v>
      </c>
      <c r="E13" s="286"/>
    </row>
    <row r="14" spans="1:8" s="287" customFormat="1" ht="11.25">
      <c r="A14" s="283"/>
      <c r="B14" s="654"/>
      <c r="C14" s="284"/>
      <c r="D14" s="285">
        <v>0</v>
      </c>
      <c r="E14" s="286"/>
    </row>
    <row r="15" spans="1:8" s="287" customFormat="1" ht="11.25">
      <c r="A15" s="283"/>
      <c r="B15" s="654"/>
      <c r="C15" s="284"/>
      <c r="D15" s="285">
        <v>0</v>
      </c>
      <c r="E15" s="286"/>
    </row>
    <row r="16" spans="1:8" s="287" customFormat="1" ht="11.25">
      <c r="A16" s="283"/>
      <c r="B16" s="654"/>
      <c r="C16" s="284"/>
      <c r="D16" s="285">
        <v>0</v>
      </c>
      <c r="E16" s="286"/>
    </row>
    <row r="17" spans="1:9" s="287" customFormat="1" ht="11.25">
      <c r="A17" s="283"/>
      <c r="B17" s="654"/>
      <c r="C17" s="284"/>
      <c r="D17" s="288">
        <v>0</v>
      </c>
      <c r="E17" s="286"/>
    </row>
    <row r="18" spans="1:9" s="287" customFormat="1" ht="11.25">
      <c r="A18" s="283"/>
      <c r="B18" s="654"/>
      <c r="C18" s="284"/>
      <c r="D18" s="288">
        <v>0</v>
      </c>
      <c r="E18" s="286"/>
    </row>
    <row r="19" spans="1:9" s="287" customFormat="1" ht="11.25">
      <c r="A19" s="283"/>
      <c r="B19" s="654"/>
      <c r="C19" s="284"/>
      <c r="D19" s="285">
        <v>0</v>
      </c>
      <c r="E19" s="286"/>
    </row>
    <row r="20" spans="1:9" s="287" customFormat="1" ht="11.25">
      <c r="A20" s="283"/>
      <c r="B20" s="654"/>
      <c r="C20" s="284"/>
      <c r="D20" s="285">
        <v>0</v>
      </c>
      <c r="E20" s="286"/>
    </row>
    <row r="21" spans="1:9" s="287" customFormat="1" ht="11.25">
      <c r="A21" s="283"/>
      <c r="B21" s="654"/>
      <c r="C21" s="284"/>
      <c r="D21" s="285">
        <v>0</v>
      </c>
      <c r="E21" s="286"/>
    </row>
    <row r="22" spans="1:9" s="287" customFormat="1" ht="11.25">
      <c r="A22" s="283"/>
      <c r="B22" s="654"/>
      <c r="C22" s="284"/>
      <c r="D22" s="285">
        <v>0</v>
      </c>
      <c r="E22" s="286"/>
    </row>
    <row r="23" spans="1:9" s="287" customFormat="1" ht="11.25">
      <c r="A23" s="289"/>
      <c r="B23" s="290"/>
      <c r="C23" s="291"/>
      <c r="D23" s="285"/>
      <c r="E23" s="286"/>
    </row>
    <row r="24" spans="1:9" s="287" customFormat="1" ht="11.25">
      <c r="A24" s="289"/>
      <c r="B24" s="290"/>
      <c r="C24" s="291"/>
      <c r="D24" s="285"/>
      <c r="E24" s="286"/>
    </row>
    <row r="25" spans="1:9" ht="13.5" customHeight="1">
      <c r="A25" s="95"/>
      <c r="B25" s="96"/>
      <c r="C25" s="653" t="s">
        <v>224</v>
      </c>
      <c r="D25" s="652">
        <f>SUM(D9:D24)</f>
        <v>0</v>
      </c>
      <c r="E25" s="99"/>
    </row>
    <row r="26" spans="1:9" ht="12" customHeight="1">
      <c r="A26" s="95"/>
      <c r="B26" s="96"/>
      <c r="C26" s="251"/>
      <c r="D26" s="98"/>
      <c r="E26" s="99"/>
    </row>
    <row r="27" spans="1:9" ht="3.75" customHeight="1">
      <c r="A27" s="102"/>
      <c r="B27" s="103"/>
      <c r="C27" s="252"/>
      <c r="D27" s="104"/>
      <c r="E27" s="105"/>
    </row>
    <row r="28" spans="1:9">
      <c r="A28" s="106"/>
      <c r="B28" s="107"/>
      <c r="C28" s="916"/>
      <c r="D28" s="917"/>
      <c r="E28" s="917"/>
    </row>
    <row r="29" spans="1:9">
      <c r="A29" s="108"/>
      <c r="B29" s="255"/>
      <c r="C29" s="108"/>
      <c r="D29" s="250" t="s">
        <v>134</v>
      </c>
      <c r="E29" s="109"/>
      <c r="F29" s="109"/>
      <c r="G29" s="108"/>
      <c r="H29" s="108"/>
      <c r="I29" s="108"/>
    </row>
    <row r="31" spans="1:9" ht="15">
      <c r="B31" s="647"/>
      <c r="C31" s="648"/>
      <c r="D31" s="649"/>
    </row>
    <row r="32" spans="1:9" ht="15">
      <c r="B32" s="650" t="str">
        <f>+'Post Fiscal'!B38</f>
        <v>Juliana Orozco Dagnino</v>
      </c>
      <c r="C32" s="651" t="s">
        <v>134</v>
      </c>
      <c r="D32" s="651" t="str">
        <f>+Int!B29</f>
        <v>Ivonne Sarahi Flores Duarte</v>
      </c>
    </row>
    <row r="33" spans="2:4" ht="15">
      <c r="B33" s="650" t="str">
        <f>+'Post Fiscal'!B39</f>
        <v>Directora IMCACECO</v>
      </c>
      <c r="C33" s="651" t="s">
        <v>134</v>
      </c>
      <c r="D33" s="650" t="str">
        <f>+Int!B30</f>
        <v>Coordinadora Administrativa</v>
      </c>
    </row>
    <row r="34" spans="2:4">
      <c r="B34" s="276"/>
      <c r="C34" s="275"/>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2" sqref="C12"/>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392</v>
      </c>
      <c r="C4" s="928"/>
      <c r="D4" s="929"/>
    </row>
    <row r="5" spans="1:4" ht="27" customHeight="1">
      <c r="A5" s="78"/>
      <c r="B5" s="930" t="s">
        <v>393</v>
      </c>
      <c r="C5" s="932" t="s">
        <v>394</v>
      </c>
      <c r="D5" s="933"/>
    </row>
    <row r="6" spans="1:4" ht="15" thickBot="1">
      <c r="A6" s="78"/>
      <c r="B6" s="931"/>
      <c r="C6" s="637" t="s">
        <v>395</v>
      </c>
      <c r="D6" s="638" t="s">
        <v>396</v>
      </c>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2" t="str">
        <f>+BInmu!B41</f>
        <v>Juliana Orozco Dagnino</v>
      </c>
      <c r="C22" s="799" t="str">
        <f>+BInmu!D41</f>
        <v>Ivonne Sarahi Flores Duarte</v>
      </c>
      <c r="D22" s="799"/>
    </row>
    <row r="23" spans="1:4" ht="15">
      <c r="B23" s="532" t="str">
        <f>+BInmu!B42</f>
        <v>Directora IMCACECO</v>
      </c>
      <c r="C23" s="799" t="str">
        <f>+BInmu!D42</f>
        <v>Coordinadora Administrativa</v>
      </c>
      <c r="D23" s="799"/>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435</v>
      </c>
      <c r="C4" s="928"/>
      <c r="D4" s="929"/>
    </row>
    <row r="5" spans="1:4" ht="27" customHeight="1">
      <c r="A5" s="78"/>
      <c r="B5" s="930"/>
      <c r="C5" s="932"/>
      <c r="D5" s="933"/>
    </row>
    <row r="6" spans="1:4" ht="15" thickBot="1">
      <c r="A6" s="78"/>
      <c r="B6" s="931"/>
      <c r="C6" s="637"/>
      <c r="D6" s="638"/>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4" t="str">
        <f>+BInmu!B41</f>
        <v>Juliana Orozco Dagnino</v>
      </c>
      <c r="C22" s="799" t="str">
        <f>+BInmu!D41</f>
        <v>Ivonne Sarahi Flores Duarte</v>
      </c>
      <c r="D22" s="799"/>
    </row>
    <row r="23" spans="1:4" ht="15">
      <c r="B23" s="534" t="str">
        <f>+BInmu!B42</f>
        <v>Directora IMCACECO</v>
      </c>
      <c r="C23" s="799" t="str">
        <f>+BInmu!D42</f>
        <v>Coordinadora Administrativa</v>
      </c>
      <c r="D23" s="799"/>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defaultColWidth="9.140625" defaultRowHeight="15"/>
  <cols>
    <col min="1" max="16384" width="9.140625" style="65"/>
  </cols>
  <sheetData>
    <row r="4" spans="1:7">
      <c r="A4" s="681" t="s">
        <v>406</v>
      </c>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0" spans="1:7">
      <c r="A10" s="681"/>
      <c r="B10" s="681"/>
      <c r="C10" s="681"/>
      <c r="D10" s="681"/>
      <c r="E10" s="681"/>
      <c r="F10" s="681"/>
      <c r="G10" s="681"/>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opLeftCell="A55" zoomScaleNormal="100" zoomScalePageLayoutView="80" workbookViewId="0">
      <selection activeCell="J18" sqref="J18"/>
    </sheetView>
  </sheetViews>
  <sheetFormatPr defaultColWidth="11.42578125" defaultRowHeight="12"/>
  <cols>
    <col min="1" max="1" width="2.7109375" style="115" customWidth="1"/>
    <col min="2" max="2" width="27.5703125" style="116" customWidth="1"/>
    <col min="3" max="3" width="15.7109375" style="115" customWidth="1"/>
    <col min="4" max="5" width="12.140625" style="115" customWidth="1"/>
    <col min="6" max="6" width="5.85546875" style="117" customWidth="1"/>
    <col min="7" max="7" width="27.5703125" style="115" customWidth="1"/>
    <col min="8" max="8" width="20.5703125" style="115" customWidth="1"/>
    <col min="9" max="10" width="12.140625" style="115" customWidth="1"/>
    <col min="11" max="11" width="4.85546875" style="78" customWidth="1"/>
    <col min="12" max="12" width="1.7109375" style="114" customWidth="1"/>
    <col min="13" max="16384" width="11.42578125" style="115"/>
  </cols>
  <sheetData>
    <row r="1" spans="1:12" ht="6" customHeight="1">
      <c r="A1" s="84"/>
      <c r="B1" s="111"/>
      <c r="C1" s="84"/>
      <c r="D1" s="112"/>
      <c r="E1" s="112"/>
      <c r="F1" s="113"/>
      <c r="G1" s="112"/>
      <c r="H1" s="112"/>
      <c r="I1" s="112"/>
      <c r="J1" s="84"/>
      <c r="K1" s="84"/>
    </row>
    <row r="2" spans="1:12" ht="0.75" customHeight="1">
      <c r="K2" s="115"/>
      <c r="L2" s="116"/>
    </row>
    <row r="3" spans="1:12" ht="14.1" customHeight="1">
      <c r="B3" s="118"/>
      <c r="C3" s="714" t="str">
        <f>EA!C1</f>
        <v>Cuenta  Pública 2017</v>
      </c>
      <c r="D3" s="714"/>
      <c r="E3" s="714"/>
      <c r="F3" s="714"/>
      <c r="G3" s="714"/>
      <c r="H3" s="714"/>
      <c r="I3" s="714"/>
      <c r="J3" s="118"/>
      <c r="K3" s="118"/>
      <c r="L3" s="116"/>
    </row>
    <row r="4" spans="1:12" ht="14.1" customHeight="1">
      <c r="B4" s="118"/>
      <c r="C4" s="714" t="s">
        <v>0</v>
      </c>
      <c r="D4" s="714"/>
      <c r="E4" s="714"/>
      <c r="F4" s="714"/>
      <c r="G4" s="714"/>
      <c r="H4" s="714"/>
      <c r="I4" s="714"/>
      <c r="J4" s="118"/>
      <c r="K4" s="118"/>
    </row>
    <row r="5" spans="1:12" ht="14.1" customHeight="1">
      <c r="B5" s="118"/>
      <c r="C5" s="715" t="s">
        <v>457</v>
      </c>
      <c r="D5" s="715"/>
      <c r="E5" s="715"/>
      <c r="F5" s="715"/>
      <c r="G5" s="715"/>
      <c r="H5" s="715"/>
      <c r="I5" s="715"/>
      <c r="J5" s="118"/>
      <c r="K5" s="118"/>
    </row>
    <row r="6" spans="1:12" ht="14.1" customHeight="1">
      <c r="B6" s="119"/>
      <c r="C6" s="716" t="s">
        <v>1</v>
      </c>
      <c r="D6" s="716"/>
      <c r="E6" s="716"/>
      <c r="F6" s="716"/>
      <c r="G6" s="716"/>
      <c r="H6" s="716"/>
      <c r="I6" s="716"/>
      <c r="J6" s="119"/>
      <c r="K6" s="119"/>
    </row>
    <row r="7" spans="1:12" ht="20.100000000000001" customHeight="1">
      <c r="A7" s="120"/>
      <c r="B7" s="121"/>
      <c r="C7" s="702" t="s">
        <v>451</v>
      </c>
      <c r="D7" s="702"/>
      <c r="E7" s="702"/>
      <c r="F7" s="702"/>
      <c r="G7" s="702"/>
      <c r="H7" s="702"/>
      <c r="I7" s="702"/>
      <c r="J7" s="702"/>
    </row>
    <row r="8" spans="1:12" ht="3" customHeight="1">
      <c r="A8" s="119"/>
      <c r="B8" s="119"/>
      <c r="C8" s="119"/>
      <c r="D8" s="119"/>
      <c r="E8" s="119"/>
      <c r="F8" s="122"/>
      <c r="G8" s="119"/>
      <c r="H8" s="119"/>
      <c r="I8" s="119"/>
      <c r="J8" s="119"/>
      <c r="K8" s="115"/>
      <c r="L8" s="116"/>
    </row>
    <row r="9" spans="1:12" ht="3" customHeight="1">
      <c r="A9" s="119"/>
      <c r="B9" s="119"/>
      <c r="C9" s="119"/>
      <c r="D9" s="119"/>
      <c r="E9" s="119"/>
      <c r="F9" s="122"/>
      <c r="G9" s="119"/>
      <c r="H9" s="119"/>
      <c r="I9" s="119"/>
      <c r="J9" s="119"/>
    </row>
    <row r="10" spans="1:12" s="124" customFormat="1" ht="15" customHeight="1">
      <c r="A10" s="696"/>
      <c r="B10" s="698" t="s">
        <v>77</v>
      </c>
      <c r="C10" s="698"/>
      <c r="D10" s="314" t="s">
        <v>5</v>
      </c>
      <c r="E10" s="314"/>
      <c r="F10" s="700"/>
      <c r="G10" s="698" t="s">
        <v>77</v>
      </c>
      <c r="H10" s="698"/>
      <c r="I10" s="314" t="s">
        <v>5</v>
      </c>
      <c r="J10" s="314"/>
      <c r="K10" s="316"/>
      <c r="L10" s="123"/>
    </row>
    <row r="11" spans="1:12" s="124" customFormat="1" ht="15" customHeight="1">
      <c r="A11" s="697"/>
      <c r="B11" s="699"/>
      <c r="C11" s="699"/>
      <c r="D11" s="315">
        <v>2017</v>
      </c>
      <c r="E11" s="315">
        <v>2018</v>
      </c>
      <c r="F11" s="701"/>
      <c r="G11" s="699"/>
      <c r="H11" s="699"/>
      <c r="I11" s="315">
        <v>2017</v>
      </c>
      <c r="J11" s="315">
        <v>2018</v>
      </c>
      <c r="K11" s="317"/>
      <c r="L11" s="123"/>
    </row>
    <row r="12" spans="1:12" ht="3" customHeight="1">
      <c r="A12" s="125"/>
      <c r="B12" s="119"/>
      <c r="C12" s="119"/>
      <c r="D12" s="119"/>
      <c r="E12" s="119"/>
      <c r="F12" s="122"/>
      <c r="G12" s="119"/>
      <c r="H12" s="119"/>
      <c r="I12" s="119"/>
      <c r="J12" s="119"/>
      <c r="K12" s="126"/>
      <c r="L12" s="116"/>
    </row>
    <row r="13" spans="1:12" ht="3" customHeight="1">
      <c r="A13" s="125"/>
      <c r="B13" s="119"/>
      <c r="C13" s="119"/>
      <c r="D13" s="119"/>
      <c r="E13" s="119"/>
      <c r="F13" s="122"/>
      <c r="G13" s="119"/>
      <c r="H13" s="119"/>
      <c r="I13" s="119"/>
      <c r="J13" s="119"/>
      <c r="K13" s="126"/>
    </row>
    <row r="14" spans="1:12" ht="15">
      <c r="A14" s="127"/>
      <c r="B14" s="704" t="s">
        <v>6</v>
      </c>
      <c r="C14" s="704"/>
      <c r="D14" s="338"/>
      <c r="E14" s="339"/>
      <c r="F14" s="340"/>
      <c r="G14" s="704" t="s">
        <v>7</v>
      </c>
      <c r="H14" s="704"/>
      <c r="I14" s="341"/>
      <c r="J14" s="341"/>
      <c r="K14" s="126"/>
    </row>
    <row r="15" spans="1:12" ht="5.0999999999999996" customHeight="1">
      <c r="A15" s="127"/>
      <c r="B15" s="342"/>
      <c r="C15" s="341"/>
      <c r="D15" s="343"/>
      <c r="E15" s="343"/>
      <c r="F15" s="340"/>
      <c r="G15" s="342"/>
      <c r="H15" s="341"/>
      <c r="I15" s="344"/>
      <c r="J15" s="344"/>
      <c r="K15" s="126"/>
    </row>
    <row r="16" spans="1:12" ht="14.25">
      <c r="A16" s="127"/>
      <c r="B16" s="705" t="s">
        <v>8</v>
      </c>
      <c r="C16" s="705"/>
      <c r="D16" s="343"/>
      <c r="E16" s="343"/>
      <c r="F16" s="340"/>
      <c r="G16" s="705" t="s">
        <v>9</v>
      </c>
      <c r="H16" s="705"/>
      <c r="I16" s="343"/>
      <c r="J16" s="343"/>
      <c r="K16" s="126"/>
    </row>
    <row r="17" spans="1:11" ht="5.0999999999999996" customHeight="1">
      <c r="A17" s="127"/>
      <c r="B17" s="345"/>
      <c r="C17" s="346"/>
      <c r="D17" s="343"/>
      <c r="E17" s="343"/>
      <c r="F17" s="340"/>
      <c r="G17" s="345"/>
      <c r="H17" s="346"/>
      <c r="I17" s="343"/>
      <c r="J17" s="343"/>
      <c r="K17" s="126"/>
    </row>
    <row r="18" spans="1:11" ht="14.25">
      <c r="A18" s="127"/>
      <c r="B18" s="703" t="s">
        <v>10</v>
      </c>
      <c r="C18" s="703"/>
      <c r="D18" s="347">
        <v>0</v>
      </c>
      <c r="E18" s="347">
        <v>0</v>
      </c>
      <c r="F18" s="348">
        <f>E18-D18</f>
        <v>0</v>
      </c>
      <c r="G18" s="703" t="s">
        <v>11</v>
      </c>
      <c r="H18" s="703"/>
      <c r="I18" s="347"/>
      <c r="J18" s="347"/>
      <c r="K18" s="126"/>
    </row>
    <row r="19" spans="1:11" ht="14.25">
      <c r="A19" s="127"/>
      <c r="B19" s="703" t="s">
        <v>12</v>
      </c>
      <c r="C19" s="703"/>
      <c r="D19" s="347">
        <v>0</v>
      </c>
      <c r="E19" s="347">
        <v>0</v>
      </c>
      <c r="F19" s="340"/>
      <c r="G19" s="703" t="s">
        <v>13</v>
      </c>
      <c r="H19" s="703"/>
      <c r="I19" s="347">
        <v>0</v>
      </c>
      <c r="J19" s="347">
        <v>0</v>
      </c>
      <c r="K19" s="126"/>
    </row>
    <row r="20" spans="1:11" ht="14.25">
      <c r="A20" s="127"/>
      <c r="B20" s="703" t="s">
        <v>14</v>
      </c>
      <c r="C20" s="703"/>
      <c r="D20" s="347">
        <v>0</v>
      </c>
      <c r="E20" s="347">
        <v>0</v>
      </c>
      <c r="F20" s="340"/>
      <c r="G20" s="703" t="s">
        <v>15</v>
      </c>
      <c r="H20" s="703"/>
      <c r="I20" s="347">
        <v>0</v>
      </c>
      <c r="J20" s="347">
        <v>0</v>
      </c>
      <c r="K20" s="126"/>
    </row>
    <row r="21" spans="1:11" ht="14.25">
      <c r="A21" s="127"/>
      <c r="B21" s="703" t="s">
        <v>16</v>
      </c>
      <c r="C21" s="703"/>
      <c r="D21" s="347">
        <v>0</v>
      </c>
      <c r="E21" s="347">
        <v>0</v>
      </c>
      <c r="F21" s="340"/>
      <c r="G21" s="703" t="s">
        <v>17</v>
      </c>
      <c r="H21" s="703"/>
      <c r="I21" s="347">
        <v>0</v>
      </c>
      <c r="J21" s="347">
        <v>0</v>
      </c>
      <c r="K21" s="126"/>
    </row>
    <row r="22" spans="1:11" ht="14.25">
      <c r="A22" s="127"/>
      <c r="B22" s="703" t="s">
        <v>18</v>
      </c>
      <c r="C22" s="703"/>
      <c r="D22" s="347">
        <v>0</v>
      </c>
      <c r="E22" s="347">
        <v>0</v>
      </c>
      <c r="F22" s="340"/>
      <c r="G22" s="703" t="s">
        <v>19</v>
      </c>
      <c r="H22" s="703"/>
      <c r="I22" s="347">
        <v>0</v>
      </c>
      <c r="J22" s="347">
        <v>0</v>
      </c>
      <c r="K22" s="126"/>
    </row>
    <row r="23" spans="1:11" ht="28.5" customHeight="1">
      <c r="A23" s="127"/>
      <c r="B23" s="703" t="s">
        <v>20</v>
      </c>
      <c r="C23" s="703"/>
      <c r="D23" s="675">
        <v>0</v>
      </c>
      <c r="E23" s="675">
        <v>0</v>
      </c>
      <c r="F23" s="676"/>
      <c r="G23" s="706" t="s">
        <v>21</v>
      </c>
      <c r="H23" s="706"/>
      <c r="I23" s="675">
        <v>0</v>
      </c>
      <c r="J23" s="675">
        <v>0</v>
      </c>
      <c r="K23" s="126"/>
    </row>
    <row r="24" spans="1:11" ht="14.25">
      <c r="A24" s="127"/>
      <c r="B24" s="703" t="s">
        <v>22</v>
      </c>
      <c r="C24" s="703"/>
      <c r="D24" s="347">
        <v>0</v>
      </c>
      <c r="E24" s="347">
        <v>0</v>
      </c>
      <c r="F24" s="340"/>
      <c r="G24" s="703" t="s">
        <v>23</v>
      </c>
      <c r="H24" s="703"/>
      <c r="I24" s="347">
        <v>0</v>
      </c>
      <c r="J24" s="347">
        <v>0</v>
      </c>
      <c r="K24" s="126"/>
    </row>
    <row r="25" spans="1:11" ht="14.25">
      <c r="A25" s="127"/>
      <c r="B25" s="349"/>
      <c r="C25" s="350"/>
      <c r="D25" s="351"/>
      <c r="E25" s="351"/>
      <c r="F25" s="340"/>
      <c r="G25" s="703" t="s">
        <v>24</v>
      </c>
      <c r="H25" s="703"/>
      <c r="I25" s="347">
        <v>0</v>
      </c>
      <c r="J25" s="347">
        <v>0</v>
      </c>
      <c r="K25" s="126"/>
    </row>
    <row r="26" spans="1:11" ht="15">
      <c r="A26" s="131"/>
      <c r="B26" s="705" t="s">
        <v>25</v>
      </c>
      <c r="C26" s="705"/>
      <c r="D26" s="352">
        <f>SUM(D18:D24)</f>
        <v>0</v>
      </c>
      <c r="E26" s="352">
        <f>SUM(E18:E24)</f>
        <v>0</v>
      </c>
      <c r="F26" s="353"/>
      <c r="G26" s="342"/>
      <c r="H26" s="341"/>
      <c r="I26" s="354"/>
      <c r="J26" s="354"/>
      <c r="K26" s="126"/>
    </row>
    <row r="27" spans="1:11" ht="15">
      <c r="A27" s="131"/>
      <c r="B27" s="342"/>
      <c r="C27" s="355"/>
      <c r="D27" s="354"/>
      <c r="E27" s="354"/>
      <c r="F27" s="353"/>
      <c r="G27" s="705" t="s">
        <v>26</v>
      </c>
      <c r="H27" s="705"/>
      <c r="I27" s="352">
        <v>0</v>
      </c>
      <c r="J27" s="352">
        <v>0</v>
      </c>
      <c r="K27" s="126"/>
    </row>
    <row r="28" spans="1:11" ht="14.25">
      <c r="A28" s="127"/>
      <c r="B28" s="349"/>
      <c r="C28" s="349"/>
      <c r="D28" s="351"/>
      <c r="E28" s="351"/>
      <c r="F28" s="340"/>
      <c r="G28" s="356"/>
      <c r="H28" s="350"/>
      <c r="I28" s="351"/>
      <c r="J28" s="351"/>
      <c r="K28" s="126"/>
    </row>
    <row r="29" spans="1:11" ht="14.25">
      <c r="A29" s="127"/>
      <c r="B29" s="705" t="s">
        <v>27</v>
      </c>
      <c r="C29" s="705"/>
      <c r="D29" s="343"/>
      <c r="E29" s="343"/>
      <c r="F29" s="340"/>
      <c r="G29" s="705" t="s">
        <v>28</v>
      </c>
      <c r="H29" s="705"/>
      <c r="I29" s="343"/>
      <c r="J29" s="343"/>
      <c r="K29" s="126"/>
    </row>
    <row r="30" spans="1:11" ht="14.25">
      <c r="A30" s="127"/>
      <c r="B30" s="349"/>
      <c r="C30" s="349"/>
      <c r="D30" s="351"/>
      <c r="E30" s="351"/>
      <c r="F30" s="340"/>
      <c r="G30" s="349"/>
      <c r="H30" s="350"/>
      <c r="I30" s="351"/>
      <c r="J30" s="351"/>
      <c r="K30" s="126"/>
    </row>
    <row r="31" spans="1:11" ht="14.25">
      <c r="A31" s="127"/>
      <c r="B31" s="703" t="s">
        <v>29</v>
      </c>
      <c r="C31" s="703"/>
      <c r="D31" s="347">
        <v>0</v>
      </c>
      <c r="E31" s="347">
        <v>0</v>
      </c>
      <c r="F31" s="340"/>
      <c r="G31" s="703" t="s">
        <v>30</v>
      </c>
      <c r="H31" s="703"/>
      <c r="I31" s="347">
        <v>0</v>
      </c>
      <c r="J31" s="347">
        <v>0</v>
      </c>
      <c r="K31" s="126"/>
    </row>
    <row r="32" spans="1:11" ht="14.25">
      <c r="A32" s="127"/>
      <c r="B32" s="703" t="s">
        <v>31</v>
      </c>
      <c r="C32" s="703"/>
      <c r="D32" s="347">
        <v>0</v>
      </c>
      <c r="E32" s="347">
        <v>0</v>
      </c>
      <c r="F32" s="340"/>
      <c r="G32" s="703" t="s">
        <v>32</v>
      </c>
      <c r="H32" s="703"/>
      <c r="I32" s="347">
        <v>0</v>
      </c>
      <c r="J32" s="347">
        <v>0</v>
      </c>
      <c r="K32" s="126"/>
    </row>
    <row r="33" spans="1:11" ht="14.25">
      <c r="A33" s="127"/>
      <c r="B33" s="703" t="s">
        <v>33</v>
      </c>
      <c r="C33" s="703"/>
      <c r="D33" s="347">
        <v>0</v>
      </c>
      <c r="E33" s="347">
        <v>0</v>
      </c>
      <c r="F33" s="340"/>
      <c r="G33" s="703" t="s">
        <v>34</v>
      </c>
      <c r="H33" s="703"/>
      <c r="I33" s="347">
        <v>0</v>
      </c>
      <c r="J33" s="347">
        <v>0</v>
      </c>
      <c r="K33" s="126"/>
    </row>
    <row r="34" spans="1:11" ht="14.25">
      <c r="A34" s="127"/>
      <c r="B34" s="703" t="s">
        <v>35</v>
      </c>
      <c r="C34" s="703"/>
      <c r="D34" s="347">
        <v>0</v>
      </c>
      <c r="E34" s="347">
        <v>0</v>
      </c>
      <c r="F34" s="340"/>
      <c r="G34" s="703" t="s">
        <v>36</v>
      </c>
      <c r="H34" s="703"/>
      <c r="I34" s="347">
        <v>0</v>
      </c>
      <c r="J34" s="347">
        <v>0</v>
      </c>
      <c r="K34" s="126"/>
    </row>
    <row r="35" spans="1:11" ht="26.25" customHeight="1">
      <c r="A35" s="127"/>
      <c r="B35" s="703" t="s">
        <v>37</v>
      </c>
      <c r="C35" s="703"/>
      <c r="D35" s="347">
        <v>0</v>
      </c>
      <c r="E35" s="347">
        <v>0</v>
      </c>
      <c r="F35" s="340"/>
      <c r="G35" s="706" t="s">
        <v>38</v>
      </c>
      <c r="H35" s="706"/>
      <c r="I35" s="347">
        <v>0</v>
      </c>
      <c r="J35" s="347">
        <v>0</v>
      </c>
      <c r="K35" s="126"/>
    </row>
    <row r="36" spans="1:11" ht="14.25">
      <c r="A36" s="127"/>
      <c r="B36" s="703" t="s">
        <v>39</v>
      </c>
      <c r="C36" s="703"/>
      <c r="D36" s="347">
        <v>0</v>
      </c>
      <c r="E36" s="347">
        <v>0</v>
      </c>
      <c r="F36" s="348">
        <f>E36-D36</f>
        <v>0</v>
      </c>
      <c r="G36" s="703" t="s">
        <v>40</v>
      </c>
      <c r="H36" s="703"/>
      <c r="I36" s="347">
        <v>0</v>
      </c>
      <c r="J36" s="347">
        <v>0</v>
      </c>
      <c r="K36" s="126"/>
    </row>
    <row r="37" spans="1:11" ht="14.25">
      <c r="A37" s="127"/>
      <c r="B37" s="703" t="s">
        <v>41</v>
      </c>
      <c r="C37" s="703"/>
      <c r="D37" s="347">
        <v>0</v>
      </c>
      <c r="E37" s="347">
        <v>0</v>
      </c>
      <c r="F37" s="340"/>
      <c r="G37" s="349"/>
      <c r="H37" s="350"/>
      <c r="I37" s="351"/>
      <c r="J37" s="351"/>
      <c r="K37" s="126"/>
    </row>
    <row r="38" spans="1:11" ht="15">
      <c r="A38" s="127"/>
      <c r="B38" s="703" t="s">
        <v>42</v>
      </c>
      <c r="C38" s="703"/>
      <c r="D38" s="347">
        <v>0</v>
      </c>
      <c r="E38" s="347">
        <v>0</v>
      </c>
      <c r="F38" s="340"/>
      <c r="G38" s="705" t="s">
        <v>43</v>
      </c>
      <c r="H38" s="705"/>
      <c r="I38" s="352">
        <f>SUM(I31:I36)</f>
        <v>0</v>
      </c>
      <c r="J38" s="352">
        <f>SUM(J31:J36)</f>
        <v>0</v>
      </c>
      <c r="K38" s="126"/>
    </row>
    <row r="39" spans="1:11" ht="15">
      <c r="A39" s="127"/>
      <c r="B39" s="703" t="s">
        <v>44</v>
      </c>
      <c r="C39" s="703"/>
      <c r="D39" s="347">
        <v>0</v>
      </c>
      <c r="E39" s="347">
        <v>0</v>
      </c>
      <c r="F39" s="340"/>
      <c r="G39" s="342"/>
      <c r="H39" s="355"/>
      <c r="I39" s="354"/>
      <c r="J39" s="354"/>
      <c r="K39" s="126"/>
    </row>
    <row r="40" spans="1:11" ht="15">
      <c r="A40" s="127"/>
      <c r="B40" s="349"/>
      <c r="C40" s="350"/>
      <c r="D40" s="351"/>
      <c r="E40" s="351"/>
      <c r="F40" s="340"/>
      <c r="G40" s="705" t="s">
        <v>191</v>
      </c>
      <c r="H40" s="705"/>
      <c r="I40" s="352">
        <f>I27+I38</f>
        <v>0</v>
      </c>
      <c r="J40" s="352">
        <f>J27+J38</f>
        <v>0</v>
      </c>
      <c r="K40" s="126"/>
    </row>
    <row r="41" spans="1:11" ht="15">
      <c r="A41" s="131"/>
      <c r="B41" s="705" t="s">
        <v>46</v>
      </c>
      <c r="C41" s="705"/>
      <c r="D41" s="352">
        <f>SUM(D31:D39)</f>
        <v>0</v>
      </c>
      <c r="E41" s="352">
        <f>SUM(E31:E39)</f>
        <v>0</v>
      </c>
      <c r="F41" s="353"/>
      <c r="G41" s="342"/>
      <c r="H41" s="357"/>
      <c r="I41" s="354"/>
      <c r="J41" s="354"/>
      <c r="K41" s="126"/>
    </row>
    <row r="42" spans="1:11" ht="15">
      <c r="A42" s="127"/>
      <c r="B42" s="349"/>
      <c r="C42" s="342"/>
      <c r="D42" s="351"/>
      <c r="E42" s="351"/>
      <c r="F42" s="340"/>
      <c r="G42" s="704" t="s">
        <v>47</v>
      </c>
      <c r="H42" s="704"/>
      <c r="I42" s="351"/>
      <c r="J42" s="351"/>
      <c r="K42" s="126"/>
    </row>
    <row r="43" spans="1:11" ht="15">
      <c r="A43" s="127"/>
      <c r="B43" s="705" t="s">
        <v>192</v>
      </c>
      <c r="C43" s="705"/>
      <c r="D43" s="358">
        <f>D26+D41</f>
        <v>0</v>
      </c>
      <c r="E43" s="358">
        <f>E26+E41</f>
        <v>0</v>
      </c>
      <c r="F43" s="340"/>
      <c r="G43" s="342"/>
      <c r="H43" s="357"/>
      <c r="I43" s="351"/>
      <c r="J43" s="351"/>
      <c r="K43" s="126"/>
    </row>
    <row r="44" spans="1:11" ht="15">
      <c r="A44" s="127"/>
      <c r="B44" s="349"/>
      <c r="C44" s="349"/>
      <c r="D44" s="359"/>
      <c r="E44" s="359"/>
      <c r="F44" s="340"/>
      <c r="G44" s="705" t="s">
        <v>49</v>
      </c>
      <c r="H44" s="705"/>
      <c r="I44" s="352">
        <f>SUM(I46:I48)</f>
        <v>0</v>
      </c>
      <c r="J44" s="352">
        <f>SUM(J46:J48)</f>
        <v>0</v>
      </c>
      <c r="K44" s="126"/>
    </row>
    <row r="45" spans="1:11" ht="14.25">
      <c r="A45" s="127"/>
      <c r="B45" s="349"/>
      <c r="C45" s="349"/>
      <c r="D45" s="351"/>
      <c r="E45" s="351"/>
      <c r="F45" s="340"/>
      <c r="G45" s="349"/>
      <c r="H45" s="339"/>
      <c r="I45" s="351"/>
      <c r="J45" s="351"/>
      <c r="K45" s="126"/>
    </row>
    <row r="46" spans="1:11" ht="14.25">
      <c r="A46" s="127"/>
      <c r="B46" s="349"/>
      <c r="C46" s="349"/>
      <c r="D46" s="351"/>
      <c r="E46" s="351"/>
      <c r="F46" s="340"/>
      <c r="G46" s="703" t="s">
        <v>50</v>
      </c>
      <c r="H46" s="703"/>
      <c r="I46" s="347">
        <v>0</v>
      </c>
      <c r="J46" s="347">
        <v>0</v>
      </c>
      <c r="K46" s="126"/>
    </row>
    <row r="47" spans="1:11" ht="14.25">
      <c r="A47" s="127"/>
      <c r="B47" s="349"/>
      <c r="C47" s="707"/>
      <c r="D47" s="707"/>
      <c r="E47" s="351"/>
      <c r="F47" s="340"/>
      <c r="G47" s="703" t="s">
        <v>51</v>
      </c>
      <c r="H47" s="703"/>
      <c r="I47" s="347">
        <v>0</v>
      </c>
      <c r="J47" s="347">
        <v>0</v>
      </c>
      <c r="K47" s="126"/>
    </row>
    <row r="48" spans="1:11" ht="14.25">
      <c r="A48" s="127"/>
      <c r="B48" s="349"/>
      <c r="C48" s="707"/>
      <c r="D48" s="707"/>
      <c r="E48" s="351"/>
      <c r="F48" s="340"/>
      <c r="G48" s="703" t="s">
        <v>52</v>
      </c>
      <c r="H48" s="703"/>
      <c r="I48" s="347">
        <v>0</v>
      </c>
      <c r="J48" s="347">
        <v>0</v>
      </c>
      <c r="K48" s="126"/>
    </row>
    <row r="49" spans="1:11" ht="14.25">
      <c r="A49" s="127"/>
      <c r="B49" s="349"/>
      <c r="C49" s="707"/>
      <c r="D49" s="707"/>
      <c r="E49" s="351"/>
      <c r="F49" s="340"/>
      <c r="G49" s="349"/>
      <c r="H49" s="339"/>
      <c r="I49" s="351"/>
      <c r="J49" s="351"/>
      <c r="K49" s="126"/>
    </row>
    <row r="50" spans="1:11" ht="15">
      <c r="A50" s="127"/>
      <c r="B50" s="349"/>
      <c r="C50" s="707"/>
      <c r="D50" s="707"/>
      <c r="E50" s="351"/>
      <c r="F50" s="340"/>
      <c r="G50" s="705" t="s">
        <v>53</v>
      </c>
      <c r="H50" s="705"/>
      <c r="I50" s="352">
        <v>0</v>
      </c>
      <c r="J50" s="352">
        <v>0</v>
      </c>
      <c r="K50" s="126"/>
    </row>
    <row r="51" spans="1:11" ht="15">
      <c r="A51" s="127"/>
      <c r="B51" s="349"/>
      <c r="C51" s="707"/>
      <c r="D51" s="707"/>
      <c r="E51" s="351"/>
      <c r="F51" s="340"/>
      <c r="G51" s="342"/>
      <c r="H51" s="339"/>
      <c r="I51" s="360"/>
      <c r="J51" s="360"/>
      <c r="K51" s="126"/>
    </row>
    <row r="52" spans="1:11" ht="14.25">
      <c r="A52" s="127"/>
      <c r="B52" s="349"/>
      <c r="C52" s="707"/>
      <c r="D52" s="707"/>
      <c r="E52" s="351"/>
      <c r="F52" s="340"/>
      <c r="G52" s="703" t="s">
        <v>54</v>
      </c>
      <c r="H52" s="703"/>
      <c r="I52" s="361">
        <f>EA!I50</f>
        <v>0</v>
      </c>
      <c r="J52" s="361">
        <f>+EA!J50</f>
        <v>0</v>
      </c>
      <c r="K52" s="126"/>
    </row>
    <row r="53" spans="1:11" ht="14.25">
      <c r="A53" s="127"/>
      <c r="B53" s="349"/>
      <c r="C53" s="707"/>
      <c r="D53" s="707"/>
      <c r="E53" s="351"/>
      <c r="F53" s="340"/>
      <c r="G53" s="703" t="s">
        <v>55</v>
      </c>
      <c r="H53" s="703"/>
      <c r="I53" s="347">
        <v>0</v>
      </c>
      <c r="J53" s="347">
        <v>0</v>
      </c>
      <c r="K53" s="126"/>
    </row>
    <row r="54" spans="1:11" ht="14.25">
      <c r="A54" s="127"/>
      <c r="B54" s="349"/>
      <c r="C54" s="707"/>
      <c r="D54" s="707"/>
      <c r="E54" s="351"/>
      <c r="F54" s="340"/>
      <c r="G54" s="703" t="s">
        <v>56</v>
      </c>
      <c r="H54" s="703"/>
      <c r="I54" s="347">
        <v>0</v>
      </c>
      <c r="J54" s="347">
        <v>0</v>
      </c>
      <c r="K54" s="126"/>
    </row>
    <row r="55" spans="1:11" ht="14.25">
      <c r="A55" s="127"/>
      <c r="B55" s="349"/>
      <c r="C55" s="349"/>
      <c r="D55" s="351"/>
      <c r="E55" s="351"/>
      <c r="F55" s="340"/>
      <c r="G55" s="703" t="s">
        <v>57</v>
      </c>
      <c r="H55" s="703"/>
      <c r="I55" s="347">
        <v>0</v>
      </c>
      <c r="J55" s="347">
        <v>0</v>
      </c>
      <c r="K55" s="126"/>
    </row>
    <row r="56" spans="1:11" ht="14.25">
      <c r="A56" s="127"/>
      <c r="B56" s="349"/>
      <c r="C56" s="349"/>
      <c r="D56" s="351"/>
      <c r="E56" s="351"/>
      <c r="F56" s="340"/>
      <c r="G56" s="703" t="s">
        <v>58</v>
      </c>
      <c r="H56" s="703"/>
      <c r="I56" s="347">
        <v>0</v>
      </c>
      <c r="J56" s="347">
        <v>0</v>
      </c>
      <c r="K56" s="126"/>
    </row>
    <row r="57" spans="1:11" ht="14.25">
      <c r="A57" s="127"/>
      <c r="B57" s="349"/>
      <c r="C57" s="349"/>
      <c r="D57" s="351"/>
      <c r="E57" s="351"/>
      <c r="F57" s="340"/>
      <c r="G57" s="349"/>
      <c r="H57" s="339"/>
      <c r="I57" s="351"/>
      <c r="J57" s="351"/>
      <c r="K57" s="126"/>
    </row>
    <row r="58" spans="1:11" ht="25.5" customHeight="1">
      <c r="A58" s="127"/>
      <c r="B58" s="349"/>
      <c r="C58" s="349"/>
      <c r="D58" s="351"/>
      <c r="E58" s="351"/>
      <c r="F58" s="340"/>
      <c r="G58" s="705" t="s">
        <v>59</v>
      </c>
      <c r="H58" s="705"/>
      <c r="I58" s="352">
        <f>SUM(I60:I61)</f>
        <v>0</v>
      </c>
      <c r="J58" s="352">
        <f>SUM(J60:J61)</f>
        <v>0</v>
      </c>
      <c r="K58" s="126"/>
    </row>
    <row r="59" spans="1:11" ht="6.75" customHeight="1">
      <c r="A59" s="127"/>
      <c r="B59" s="349"/>
      <c r="C59" s="349"/>
      <c r="D59" s="351"/>
      <c r="E59" s="351"/>
      <c r="F59" s="340"/>
      <c r="G59" s="349"/>
      <c r="H59" s="339"/>
      <c r="I59" s="351"/>
      <c r="J59" s="351"/>
      <c r="K59" s="126"/>
    </row>
    <row r="60" spans="1:11" ht="14.25">
      <c r="A60" s="127"/>
      <c r="B60" s="349"/>
      <c r="C60" s="349"/>
      <c r="D60" s="351"/>
      <c r="E60" s="351"/>
      <c r="F60" s="340"/>
      <c r="G60" s="703" t="s">
        <v>60</v>
      </c>
      <c r="H60" s="703"/>
      <c r="I60" s="347">
        <v>0</v>
      </c>
      <c r="J60" s="347">
        <v>0</v>
      </c>
      <c r="K60" s="126"/>
    </row>
    <row r="61" spans="1:11" ht="14.25">
      <c r="A61" s="127"/>
      <c r="B61" s="349"/>
      <c r="C61" s="349"/>
      <c r="D61" s="351"/>
      <c r="E61" s="351"/>
      <c r="F61" s="340"/>
      <c r="G61" s="703" t="s">
        <v>61</v>
      </c>
      <c r="H61" s="703"/>
      <c r="I61" s="347">
        <v>0</v>
      </c>
      <c r="J61" s="347">
        <v>0</v>
      </c>
      <c r="K61" s="126"/>
    </row>
    <row r="62" spans="1:11" ht="9.9499999999999993" customHeight="1">
      <c r="A62" s="127"/>
      <c r="B62" s="349"/>
      <c r="C62" s="349"/>
      <c r="D62" s="351"/>
      <c r="E62" s="351"/>
      <c r="F62" s="340"/>
      <c r="G62" s="349"/>
      <c r="H62" s="362"/>
      <c r="I62" s="351"/>
      <c r="J62" s="351"/>
      <c r="K62" s="126"/>
    </row>
    <row r="63" spans="1:11" ht="15">
      <c r="A63" s="127"/>
      <c r="B63" s="349"/>
      <c r="C63" s="349"/>
      <c r="D63" s="351"/>
      <c r="E63" s="351"/>
      <c r="F63" s="340"/>
      <c r="G63" s="705" t="s">
        <v>62</v>
      </c>
      <c r="H63" s="705"/>
      <c r="I63" s="352">
        <f>I44+I50+I58</f>
        <v>0</v>
      </c>
      <c r="J63" s="352">
        <f>J44+J50+J58</f>
        <v>0</v>
      </c>
      <c r="K63" s="126"/>
    </row>
    <row r="64" spans="1:11" ht="9.9499999999999993" customHeight="1">
      <c r="A64" s="127"/>
      <c r="B64" s="349"/>
      <c r="C64" s="349"/>
      <c r="D64" s="351"/>
      <c r="E64" s="351"/>
      <c r="F64" s="340"/>
      <c r="G64" s="349"/>
      <c r="H64" s="339"/>
      <c r="I64" s="351"/>
      <c r="J64" s="351"/>
      <c r="K64" s="126"/>
    </row>
    <row r="65" spans="1:11" ht="15">
      <c r="A65" s="127"/>
      <c r="B65" s="349"/>
      <c r="C65" s="349"/>
      <c r="D65" s="351"/>
      <c r="E65" s="351"/>
      <c r="F65" s="340"/>
      <c r="G65" s="713" t="s">
        <v>193</v>
      </c>
      <c r="H65" s="713"/>
      <c r="I65" s="358">
        <f>I40+I63</f>
        <v>0</v>
      </c>
      <c r="J65" s="358">
        <f>J40+J63</f>
        <v>0</v>
      </c>
      <c r="K65" s="126"/>
    </row>
    <row r="66" spans="1:11" ht="6" customHeight="1">
      <c r="A66" s="133"/>
      <c r="B66" s="134"/>
      <c r="C66" s="134"/>
      <c r="D66" s="134"/>
      <c r="E66" s="134"/>
      <c r="F66" s="135"/>
      <c r="G66" s="134"/>
      <c r="H66" s="134"/>
      <c r="I66" s="134"/>
      <c r="J66" s="134"/>
      <c r="K66" s="136"/>
    </row>
    <row r="67" spans="1:11" ht="6" customHeight="1">
      <c r="B67" s="128"/>
      <c r="C67" s="137"/>
      <c r="D67" s="138"/>
      <c r="E67" s="138"/>
      <c r="G67" s="139"/>
      <c r="H67" s="137"/>
      <c r="I67" s="138"/>
      <c r="J67" s="138"/>
    </row>
    <row r="68" spans="1:11" ht="6" customHeight="1">
      <c r="A68" s="140"/>
      <c r="B68" s="141"/>
      <c r="C68" s="142"/>
      <c r="D68" s="143"/>
      <c r="E68" s="143"/>
      <c r="F68" s="135"/>
      <c r="G68" s="144"/>
      <c r="H68" s="142"/>
      <c r="I68" s="143"/>
      <c r="J68" s="143"/>
    </row>
    <row r="69" spans="1:11" ht="6" customHeight="1">
      <c r="B69" s="128"/>
      <c r="C69" s="137"/>
      <c r="D69" s="138"/>
      <c r="E69" s="138"/>
      <c r="G69" s="139"/>
      <c r="H69" s="137"/>
      <c r="I69" s="138"/>
      <c r="J69" s="138"/>
    </row>
    <row r="70" spans="1:11" ht="15" customHeight="1">
      <c r="B70" s="712" t="s">
        <v>78</v>
      </c>
      <c r="C70" s="712"/>
      <c r="D70" s="712"/>
      <c r="E70" s="712"/>
      <c r="F70" s="712"/>
      <c r="G70" s="712"/>
      <c r="H70" s="712"/>
      <c r="I70" s="712"/>
      <c r="J70" s="712"/>
    </row>
    <row r="71" spans="1:11" ht="9.75" customHeight="1">
      <c r="B71" s="128"/>
      <c r="C71" s="137"/>
      <c r="D71" s="138"/>
      <c r="E71" s="138"/>
      <c r="G71" s="139"/>
      <c r="H71" s="137"/>
      <c r="I71" s="138"/>
      <c r="J71" s="138"/>
    </row>
    <row r="72" spans="1:11" ht="42" customHeight="1">
      <c r="B72" s="128"/>
      <c r="C72" s="711"/>
      <c r="D72" s="711"/>
      <c r="E72" s="138"/>
      <c r="G72" s="710"/>
      <c r="H72" s="710"/>
      <c r="I72" s="138"/>
      <c r="J72" s="138"/>
    </row>
    <row r="73" spans="1:11" ht="14.1" customHeight="1">
      <c r="B73" s="145"/>
      <c r="C73" s="709" t="s">
        <v>446</v>
      </c>
      <c r="D73" s="709"/>
      <c r="E73" s="138"/>
      <c r="F73" s="146"/>
      <c r="G73" s="709" t="s">
        <v>448</v>
      </c>
      <c r="H73" s="709"/>
      <c r="I73" s="129"/>
      <c r="J73" s="138"/>
    </row>
    <row r="74" spans="1:11" ht="14.1" customHeight="1">
      <c r="B74" s="147"/>
      <c r="C74" s="708" t="s">
        <v>447</v>
      </c>
      <c r="D74" s="708"/>
      <c r="E74" s="148"/>
      <c r="F74" s="146"/>
      <c r="G74" s="708" t="str">
        <f>+EA!G59</f>
        <v>Coordinadora Administrativa</v>
      </c>
      <c r="H74" s="708"/>
      <c r="I74" s="129"/>
      <c r="J74" s="138"/>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3" zoomScale="80" zoomScaleNormal="80" zoomScalePageLayoutView="80" workbookViewId="0">
      <selection activeCell="C6" sqref="C6:I6"/>
    </sheetView>
  </sheetViews>
  <sheetFormatPr defaultColWidth="11.42578125" defaultRowHeight="12"/>
  <cols>
    <col min="1" max="1" width="4.5703125" style="78" customWidth="1"/>
    <col min="2" max="2" width="24.7109375" style="78" customWidth="1"/>
    <col min="3" max="3" width="40" style="78" customWidth="1"/>
    <col min="4" max="5" width="18.7109375" style="78" customWidth="1"/>
    <col min="6" max="6" width="10.7109375" style="78" customWidth="1"/>
    <col min="7" max="7" width="24.7109375" style="78" customWidth="1"/>
    <col min="8" max="8" width="29.7109375" style="156" customWidth="1"/>
    <col min="9" max="10" width="18.7109375" style="78" customWidth="1"/>
    <col min="11" max="11" width="4.5703125" style="78" customWidth="1"/>
    <col min="12" max="16384" width="11.42578125" style="78"/>
  </cols>
  <sheetData>
    <row r="1" spans="1:11" ht="6" customHeight="1">
      <c r="A1" s="90"/>
      <c r="B1" s="84"/>
      <c r="C1" s="149"/>
      <c r="D1" s="112"/>
      <c r="E1" s="112"/>
      <c r="F1" s="149"/>
      <c r="G1" s="149"/>
      <c r="H1" s="150"/>
      <c r="I1" s="84"/>
      <c r="J1" s="84"/>
      <c r="K1" s="84"/>
    </row>
    <row r="2" spans="1:11" s="115" customFormat="1" ht="6" customHeight="1">
      <c r="C2" s="116"/>
      <c r="H2" s="151"/>
    </row>
    <row r="3" spans="1:11" ht="14.1" customHeight="1">
      <c r="A3" s="152"/>
      <c r="C3" s="723" t="s">
        <v>449</v>
      </c>
      <c r="D3" s="723"/>
      <c r="E3" s="723"/>
      <c r="F3" s="723"/>
      <c r="G3" s="723"/>
      <c r="H3" s="723"/>
      <c r="I3" s="723"/>
      <c r="J3" s="153"/>
      <c r="K3" s="153"/>
    </row>
    <row r="4" spans="1:11" ht="14.1" customHeight="1">
      <c r="A4" s="154"/>
      <c r="C4" s="723" t="s">
        <v>66</v>
      </c>
      <c r="D4" s="723"/>
      <c r="E4" s="723"/>
      <c r="F4" s="723"/>
      <c r="G4" s="723"/>
      <c r="H4" s="723"/>
      <c r="I4" s="723"/>
      <c r="J4" s="154"/>
      <c r="K4" s="154"/>
    </row>
    <row r="5" spans="1:11" ht="14.1" customHeight="1">
      <c r="A5" s="155"/>
      <c r="C5" s="724" t="s">
        <v>457</v>
      </c>
      <c r="D5" s="724"/>
      <c r="E5" s="724"/>
      <c r="F5" s="724"/>
      <c r="G5" s="724"/>
      <c r="H5" s="724"/>
      <c r="I5" s="724"/>
      <c r="J5" s="154"/>
      <c r="K5" s="154"/>
    </row>
    <row r="6" spans="1:11" ht="14.1" customHeight="1">
      <c r="A6" s="155"/>
      <c r="C6" s="723" t="s">
        <v>1</v>
      </c>
      <c r="D6" s="723"/>
      <c r="E6" s="723"/>
      <c r="F6" s="723"/>
      <c r="G6" s="723"/>
      <c r="H6" s="723"/>
      <c r="I6" s="723"/>
      <c r="J6" s="154"/>
      <c r="K6" s="154"/>
    </row>
    <row r="7" spans="1:11" ht="20.100000000000001" customHeight="1">
      <c r="A7" s="155"/>
      <c r="B7" s="121"/>
      <c r="C7" s="702" t="str">
        <f>+EA!C5</f>
        <v>INSTITUTO MUNICIPAL DE CAPACITACION Y CERTIFICACION POR COMPETENCIAS B.C.</v>
      </c>
      <c r="D7" s="702"/>
      <c r="E7" s="702"/>
      <c r="F7" s="702"/>
      <c r="G7" s="702"/>
      <c r="H7" s="702"/>
      <c r="I7" s="702"/>
      <c r="J7" s="110"/>
    </row>
    <row r="8" spans="1:11" ht="3" customHeight="1">
      <c r="A8" s="153"/>
      <c r="B8" s="153"/>
      <c r="C8" s="153"/>
      <c r="D8" s="153"/>
      <c r="E8" s="153"/>
      <c r="F8" s="153"/>
    </row>
    <row r="9" spans="1:11" s="115" customFormat="1" ht="3" customHeight="1">
      <c r="A9" s="155"/>
      <c r="B9" s="157"/>
      <c r="C9" s="157"/>
      <c r="D9" s="157"/>
      <c r="E9" s="157"/>
      <c r="F9" s="158"/>
      <c r="H9" s="151"/>
    </row>
    <row r="10" spans="1:11" s="115" customFormat="1" ht="3" customHeight="1">
      <c r="A10" s="159"/>
      <c r="B10" s="159"/>
      <c r="C10" s="159"/>
      <c r="D10" s="160"/>
      <c r="E10" s="160"/>
      <c r="F10" s="161"/>
      <c r="H10" s="151"/>
    </row>
    <row r="11" spans="1:11" s="115" customFormat="1" ht="20.100000000000001" customHeight="1">
      <c r="A11" s="318"/>
      <c r="B11" s="722" t="s">
        <v>76</v>
      </c>
      <c r="C11" s="722"/>
      <c r="D11" s="319" t="s">
        <v>67</v>
      </c>
      <c r="E11" s="319" t="s">
        <v>68</v>
      </c>
      <c r="F11" s="320"/>
      <c r="G11" s="722" t="s">
        <v>76</v>
      </c>
      <c r="H11" s="722"/>
      <c r="I11" s="319" t="s">
        <v>67</v>
      </c>
      <c r="J11" s="319" t="s">
        <v>68</v>
      </c>
      <c r="K11" s="321"/>
    </row>
    <row r="12" spans="1:11" ht="3" customHeight="1">
      <c r="A12" s="162"/>
      <c r="B12" s="163"/>
      <c r="C12" s="163"/>
      <c r="D12" s="164"/>
      <c r="E12" s="164"/>
      <c r="F12" s="152"/>
      <c r="G12" s="115"/>
      <c r="H12" s="151"/>
      <c r="I12" s="115"/>
      <c r="J12" s="115"/>
      <c r="K12" s="126"/>
    </row>
    <row r="13" spans="1:11" s="115" customFormat="1" ht="3" customHeight="1">
      <c r="A13" s="127"/>
      <c r="B13" s="165"/>
      <c r="C13" s="165"/>
      <c r="D13" s="166"/>
      <c r="E13" s="166"/>
      <c r="F13" s="116"/>
      <c r="H13" s="151"/>
      <c r="K13" s="126"/>
    </row>
    <row r="14" spans="1:11">
      <c r="A14" s="167"/>
      <c r="B14" s="717" t="s">
        <v>6</v>
      </c>
      <c r="C14" s="717"/>
      <c r="D14" s="168">
        <f>D16+D26</f>
        <v>0</v>
      </c>
      <c r="E14" s="168">
        <f>E16+E26</f>
        <v>0</v>
      </c>
      <c r="F14" s="116"/>
      <c r="G14" s="717" t="s">
        <v>7</v>
      </c>
      <c r="H14" s="717"/>
      <c r="I14" s="168">
        <f>I16+I27</f>
        <v>0</v>
      </c>
      <c r="J14" s="168">
        <v>0</v>
      </c>
      <c r="K14" s="126"/>
    </row>
    <row r="15" spans="1:11">
      <c r="A15" s="169"/>
      <c r="B15" s="130"/>
      <c r="C15" s="129"/>
      <c r="D15" s="170"/>
      <c r="E15" s="170"/>
      <c r="F15" s="116"/>
      <c r="G15" s="130"/>
      <c r="H15" s="130"/>
      <c r="I15" s="170"/>
      <c r="J15" s="170"/>
      <c r="K15" s="126"/>
    </row>
    <row r="16" spans="1:11">
      <c r="A16" s="169"/>
      <c r="B16" s="717" t="s">
        <v>8</v>
      </c>
      <c r="C16" s="717"/>
      <c r="D16" s="168">
        <f>SUM(D18:D24)</f>
        <v>0</v>
      </c>
      <c r="E16" s="168">
        <f>SUM(E18:E24)</f>
        <v>0</v>
      </c>
      <c r="F16" s="116"/>
      <c r="G16" s="717" t="s">
        <v>9</v>
      </c>
      <c r="H16" s="717"/>
      <c r="I16" s="168">
        <f>SUM(I18:I25)</f>
        <v>0</v>
      </c>
      <c r="J16" s="168">
        <v>0</v>
      </c>
      <c r="K16" s="126"/>
    </row>
    <row r="17" spans="1:11">
      <c r="A17" s="169"/>
      <c r="B17" s="130"/>
      <c r="C17" s="129"/>
      <c r="D17" s="170"/>
      <c r="E17" s="170"/>
      <c r="F17" s="116"/>
      <c r="G17" s="130"/>
      <c r="H17" s="130"/>
      <c r="I17" s="170"/>
      <c r="J17" s="170"/>
      <c r="K17" s="126"/>
    </row>
    <row r="18" spans="1:11">
      <c r="A18" s="167"/>
      <c r="B18" s="718" t="s">
        <v>10</v>
      </c>
      <c r="C18" s="718"/>
      <c r="D18" s="171">
        <f>IF(ESF!D18&lt;ESF!E18,ESF!E18-ESF!D18,0)</f>
        <v>0</v>
      </c>
      <c r="E18" s="171">
        <f>IF(D18&gt;0,0,ESF!D18-ESF!E18)</f>
        <v>0</v>
      </c>
      <c r="F18" s="116"/>
      <c r="G18" s="718" t="s">
        <v>11</v>
      </c>
      <c r="H18" s="718"/>
      <c r="I18" s="171">
        <f>IF(ESF!I18&gt;ESF!J18,ESF!I18-ESF!J18,0)</f>
        <v>0</v>
      </c>
      <c r="J18" s="171">
        <v>0</v>
      </c>
      <c r="K18" s="126"/>
    </row>
    <row r="19" spans="1:11">
      <c r="A19" s="167"/>
      <c r="B19" s="718" t="s">
        <v>12</v>
      </c>
      <c r="C19" s="718"/>
      <c r="D19" s="171">
        <f>IF(ESF!D19&lt;ESF!E19,ESF!E19-ESF!D19,0)</f>
        <v>0</v>
      </c>
      <c r="E19" s="171">
        <f>IF(D19&gt;0,0,ESF!D19-ESF!E19)</f>
        <v>0</v>
      </c>
      <c r="F19" s="116"/>
      <c r="G19" s="718" t="s">
        <v>13</v>
      </c>
      <c r="H19" s="718"/>
      <c r="I19" s="171">
        <f>IF(ESF!I19&gt;ESF!J19,ESF!I19-ESF!J19,0)</f>
        <v>0</v>
      </c>
      <c r="J19" s="171">
        <f>IF(I19&gt;0,0,ESF!J19-ESF!I19)</f>
        <v>0</v>
      </c>
      <c r="K19" s="126"/>
    </row>
    <row r="20" spans="1:11">
      <c r="A20" s="167"/>
      <c r="B20" s="718" t="s">
        <v>14</v>
      </c>
      <c r="C20" s="718"/>
      <c r="D20" s="171">
        <f>IF(ESF!D20&lt;ESF!E20,ESF!E20-ESF!D20,0)</f>
        <v>0</v>
      </c>
      <c r="E20" s="171">
        <f>IF(D20&gt;0,0,ESF!D20-ESF!E20)</f>
        <v>0</v>
      </c>
      <c r="F20" s="116"/>
      <c r="G20" s="718" t="s">
        <v>15</v>
      </c>
      <c r="H20" s="718"/>
      <c r="I20" s="171">
        <f>IF(ESF!I20&gt;ESF!J20,ESF!I20-ESF!J20,0)</f>
        <v>0</v>
      </c>
      <c r="J20" s="171">
        <f>IF(I20&gt;0,0,ESF!J20-ESF!I20)</f>
        <v>0</v>
      </c>
      <c r="K20" s="126"/>
    </row>
    <row r="21" spans="1:11">
      <c r="A21" s="167"/>
      <c r="B21" s="718" t="s">
        <v>16</v>
      </c>
      <c r="C21" s="718"/>
      <c r="D21" s="171">
        <f>IF(ESF!D21&lt;ESF!E21,ESF!E21-ESF!D21,0)</f>
        <v>0</v>
      </c>
      <c r="E21" s="171">
        <f>IF(D21&gt;0,0,ESF!D21-ESF!E21)</f>
        <v>0</v>
      </c>
      <c r="F21" s="116"/>
      <c r="G21" s="718" t="s">
        <v>17</v>
      </c>
      <c r="H21" s="718"/>
      <c r="I21" s="171">
        <f>IF(ESF!I21&gt;ESF!J21,ESF!I21-ESF!J21,0)</f>
        <v>0</v>
      </c>
      <c r="J21" s="171">
        <f>IF(I21&gt;0,0,ESF!J21-ESF!I21)</f>
        <v>0</v>
      </c>
      <c r="K21" s="126"/>
    </row>
    <row r="22" spans="1:11">
      <c r="A22" s="167"/>
      <c r="B22" s="718" t="s">
        <v>18</v>
      </c>
      <c r="C22" s="718"/>
      <c r="D22" s="171">
        <f>IF(ESF!D22&lt;ESF!E22,ESF!E22-ESF!D22,0)</f>
        <v>0</v>
      </c>
      <c r="E22" s="171">
        <f>IF(D22&gt;0,0,ESF!D22-ESF!E22)</f>
        <v>0</v>
      </c>
      <c r="F22" s="116"/>
      <c r="G22" s="718" t="s">
        <v>19</v>
      </c>
      <c r="H22" s="718"/>
      <c r="I22" s="171">
        <f>IF(ESF!I22&gt;ESF!J22,ESF!I22-ESF!J22,0)</f>
        <v>0</v>
      </c>
      <c r="J22" s="171">
        <f>IF(I22&gt;0,0,ESF!J22-ESF!I22)</f>
        <v>0</v>
      </c>
      <c r="K22" s="126"/>
    </row>
    <row r="23" spans="1:11" ht="25.5" customHeight="1">
      <c r="A23" s="167"/>
      <c r="B23" s="718" t="s">
        <v>20</v>
      </c>
      <c r="C23" s="718"/>
      <c r="D23" s="171">
        <f>IF(ESF!D23&lt;ESF!E23,ESF!E23-ESF!D23,0)</f>
        <v>0</v>
      </c>
      <c r="E23" s="171">
        <f>IF(D23&gt;0,0,ESF!D23-ESF!E23)</f>
        <v>0</v>
      </c>
      <c r="F23" s="116"/>
      <c r="G23" s="719" t="s">
        <v>21</v>
      </c>
      <c r="H23" s="719"/>
      <c r="I23" s="171">
        <f>IF(ESF!I23&gt;ESF!J23,ESF!I23-ESF!J23,0)</f>
        <v>0</v>
      </c>
      <c r="J23" s="171">
        <f>IF(I23&gt;0,0,ESF!J23-ESF!I23)</f>
        <v>0</v>
      </c>
      <c r="K23" s="126"/>
    </row>
    <row r="24" spans="1:11">
      <c r="A24" s="167"/>
      <c r="B24" s="718" t="s">
        <v>22</v>
      </c>
      <c r="C24" s="718"/>
      <c r="D24" s="171">
        <f>IF(ESF!D24&lt;ESF!E24,ESF!E24-ESF!D24,0)</f>
        <v>0</v>
      </c>
      <c r="E24" s="171">
        <f>IF(D24&gt;0,0,ESF!D24-ESF!E24)</f>
        <v>0</v>
      </c>
      <c r="F24" s="293">
        <f>E19+E24-D23-D33</f>
        <v>0</v>
      </c>
      <c r="G24" s="718" t="s">
        <v>23</v>
      </c>
      <c r="H24" s="718"/>
      <c r="I24" s="171">
        <f>IF(ESF!I24&gt;ESF!J24,ESF!I24-ESF!J24,0)</f>
        <v>0</v>
      </c>
      <c r="J24" s="171">
        <f>IF(I24&gt;0,0,ESF!J24-ESF!I24)</f>
        <v>0</v>
      </c>
      <c r="K24" s="126"/>
    </row>
    <row r="25" spans="1:11">
      <c r="A25" s="169"/>
      <c r="B25" s="130"/>
      <c r="C25" s="129"/>
      <c r="D25" s="170"/>
      <c r="E25" s="170"/>
      <c r="F25" s="116"/>
      <c r="G25" s="718" t="s">
        <v>24</v>
      </c>
      <c r="H25" s="718"/>
      <c r="I25" s="171">
        <f>IF(ESF!I25&gt;ESF!J25,ESF!I25-ESF!J25,0)</f>
        <v>0</v>
      </c>
      <c r="J25" s="171">
        <f>IF(I25&gt;0,0,ESF!J25-ESF!I25)</f>
        <v>0</v>
      </c>
      <c r="K25" s="126"/>
    </row>
    <row r="26" spans="1:11">
      <c r="A26" s="169"/>
      <c r="B26" s="717" t="s">
        <v>27</v>
      </c>
      <c r="C26" s="717"/>
      <c r="D26" s="168">
        <f>SUM(D28:D36)</f>
        <v>0</v>
      </c>
      <c r="E26" s="168">
        <f>SUM(E28:E36)</f>
        <v>0</v>
      </c>
      <c r="F26" s="116"/>
      <c r="G26" s="130"/>
      <c r="H26" s="130"/>
      <c r="I26" s="170"/>
      <c r="J26" s="170"/>
      <c r="K26" s="126"/>
    </row>
    <row r="27" spans="1:11">
      <c r="A27" s="169"/>
      <c r="B27" s="130"/>
      <c r="C27" s="129"/>
      <c r="D27" s="170"/>
      <c r="E27" s="170"/>
      <c r="F27" s="116"/>
      <c r="G27" s="721" t="s">
        <v>28</v>
      </c>
      <c r="H27" s="721"/>
      <c r="I27" s="168">
        <f>SUM(I29:I34)</f>
        <v>0</v>
      </c>
      <c r="J27" s="168">
        <f>SUM(J29:J34)</f>
        <v>0</v>
      </c>
      <c r="K27" s="126"/>
    </row>
    <row r="28" spans="1:11">
      <c r="A28" s="167"/>
      <c r="B28" s="718" t="s">
        <v>29</v>
      </c>
      <c r="C28" s="718"/>
      <c r="D28" s="171">
        <f>IF(ESF!D31&lt;ESF!E31,ESF!E31-ESF!D31,0)</f>
        <v>0</v>
      </c>
      <c r="E28" s="171">
        <f>IF(D28&gt;0,0,ESF!D31-ESF!E31)</f>
        <v>0</v>
      </c>
      <c r="F28" s="116"/>
      <c r="G28" s="130"/>
      <c r="H28" s="130"/>
      <c r="I28" s="170"/>
      <c r="J28" s="170"/>
      <c r="K28" s="126"/>
    </row>
    <row r="29" spans="1:11">
      <c r="A29" s="167"/>
      <c r="B29" s="718" t="s">
        <v>31</v>
      </c>
      <c r="C29" s="718"/>
      <c r="D29" s="171">
        <f>IF(ESF!D32&lt;ESF!E32,ESF!E32-ESF!D32,0)</f>
        <v>0</v>
      </c>
      <c r="E29" s="171">
        <f>IF(D29&gt;0,0,ESF!D32-ESF!E32)</f>
        <v>0</v>
      </c>
      <c r="F29" s="187"/>
      <c r="G29" s="718" t="s">
        <v>30</v>
      </c>
      <c r="H29" s="718"/>
      <c r="I29" s="171">
        <f>IF(ESF!I31&gt;ESF!J31,ESF!I31-ESF!J31,0)</f>
        <v>0</v>
      </c>
      <c r="J29" s="171">
        <f>IF(I29&gt;0,0,ESF!J31-ESF!I31)</f>
        <v>0</v>
      </c>
      <c r="K29" s="126"/>
    </row>
    <row r="30" spans="1:11">
      <c r="A30" s="167"/>
      <c r="B30" s="718" t="s">
        <v>33</v>
      </c>
      <c r="C30" s="718"/>
      <c r="D30" s="171">
        <f>IF(ESF!D33&lt;ESF!E33,ESF!E33-ESF!D33,0)</f>
        <v>0</v>
      </c>
      <c r="E30" s="171">
        <f>IF(D30&gt;0,0,ESF!D33-ESF!E33)</f>
        <v>0</v>
      </c>
      <c r="F30" s="116"/>
      <c r="G30" s="718" t="s">
        <v>32</v>
      </c>
      <c r="H30" s="718"/>
      <c r="I30" s="171">
        <f>IF(ESF!I32&gt;ESF!J32,ESF!I32-ESF!J32,0)</f>
        <v>0</v>
      </c>
      <c r="J30" s="171">
        <f>IF(I30&gt;0,0,ESF!J32-ESF!I32)</f>
        <v>0</v>
      </c>
      <c r="K30" s="126"/>
    </row>
    <row r="31" spans="1:11">
      <c r="A31" s="167"/>
      <c r="B31" s="718" t="s">
        <v>35</v>
      </c>
      <c r="C31" s="718"/>
      <c r="D31" s="171">
        <f>IF(ESF!D34&lt;ESF!E34,ESF!E34-ESF!D34,0)</f>
        <v>0</v>
      </c>
      <c r="E31" s="171">
        <f>IF(D31&gt;0,0,ESF!D34-ESF!E34)</f>
        <v>0</v>
      </c>
      <c r="F31" s="116"/>
      <c r="G31" s="718" t="s">
        <v>34</v>
      </c>
      <c r="H31" s="718"/>
      <c r="I31" s="171">
        <f>IF(ESF!I33&gt;ESF!J33,ESF!I33-ESF!J33,0)</f>
        <v>0</v>
      </c>
      <c r="J31" s="171">
        <f>IF(I31&gt;0,0,ESF!J33-ESF!I33)</f>
        <v>0</v>
      </c>
      <c r="K31" s="126"/>
    </row>
    <row r="32" spans="1:11">
      <c r="A32" s="167"/>
      <c r="B32" s="718" t="s">
        <v>37</v>
      </c>
      <c r="C32" s="718"/>
      <c r="D32" s="171">
        <f>IF(ESF!D35&lt;ESF!E35,ESF!E35-ESF!D35,0)</f>
        <v>0</v>
      </c>
      <c r="E32" s="171">
        <f>IF(D32&gt;0,0,ESF!D35-ESF!E35)</f>
        <v>0</v>
      </c>
      <c r="F32" s="116"/>
      <c r="G32" s="718" t="s">
        <v>36</v>
      </c>
      <c r="H32" s="718"/>
      <c r="I32" s="171">
        <f>IF(ESF!I34&gt;ESF!J34,ESF!I34-ESF!J34,0)</f>
        <v>0</v>
      </c>
      <c r="J32" s="171">
        <f>IF(I32&gt;0,0,ESF!J34-ESF!I34)</f>
        <v>0</v>
      </c>
      <c r="K32" s="126"/>
    </row>
    <row r="33" spans="1:13" ht="26.1" customHeight="1">
      <c r="A33" s="167"/>
      <c r="B33" s="719" t="s">
        <v>39</v>
      </c>
      <c r="C33" s="719"/>
      <c r="D33" s="171">
        <f>IF(ESF!D36&lt;ESF!E36,ESF!E36-ESF!D36,0)</f>
        <v>0</v>
      </c>
      <c r="E33" s="171">
        <f>IF(D33&gt;0,0,ESF!D36-ESF!E36)</f>
        <v>0</v>
      </c>
      <c r="F33" s="116"/>
      <c r="G33" s="719" t="s">
        <v>38</v>
      </c>
      <c r="H33" s="719"/>
      <c r="I33" s="171">
        <f>IF(ESF!I35&gt;ESF!J35,ESF!I35-ESF!J35,0)</f>
        <v>0</v>
      </c>
      <c r="J33" s="171">
        <f>IF(I33&gt;0,0,ESF!J35-ESF!I35)</f>
        <v>0</v>
      </c>
      <c r="K33" s="126"/>
    </row>
    <row r="34" spans="1:13">
      <c r="A34" s="167"/>
      <c r="B34" s="718" t="s">
        <v>41</v>
      </c>
      <c r="C34" s="718"/>
      <c r="D34" s="171">
        <f>IF(ESF!D37&lt;ESF!E37,ESF!E37-ESF!D37,0)</f>
        <v>0</v>
      </c>
      <c r="E34" s="171">
        <f>IF(D34&gt;0,0,ESF!D37-ESF!E37)</f>
        <v>0</v>
      </c>
      <c r="F34" s="116"/>
      <c r="G34" s="718" t="s">
        <v>40</v>
      </c>
      <c r="H34" s="718"/>
      <c r="I34" s="171">
        <f>IF(ESF!I36&gt;ESF!J36,ESF!I36-ESF!J36,0)</f>
        <v>0</v>
      </c>
      <c r="J34" s="171">
        <f>IF(I34&gt;0,0,ESF!J36-ESF!I36)</f>
        <v>0</v>
      </c>
      <c r="K34" s="126"/>
    </row>
    <row r="35" spans="1:13" ht="25.5" customHeight="1">
      <c r="A35" s="167"/>
      <c r="B35" s="719" t="s">
        <v>42</v>
      </c>
      <c r="C35" s="719"/>
      <c r="D35" s="171">
        <f>IF(ESF!D38&lt;ESF!E38,ESF!E38-ESF!D38,0)</f>
        <v>0</v>
      </c>
      <c r="E35" s="171">
        <f>IF(D35&gt;0,0,ESF!D38-ESF!E38)</f>
        <v>0</v>
      </c>
      <c r="F35" s="116"/>
      <c r="G35" s="130"/>
      <c r="H35" s="130"/>
      <c r="I35" s="172"/>
      <c r="J35" s="172"/>
      <c r="K35" s="126"/>
    </row>
    <row r="36" spans="1:13">
      <c r="A36" s="167"/>
      <c r="B36" s="718" t="s">
        <v>44</v>
      </c>
      <c r="C36" s="718"/>
      <c r="D36" s="171">
        <f>IF(ESF!D39&lt;ESF!E39,ESF!E39-ESF!D39,0)</f>
        <v>0</v>
      </c>
      <c r="E36" s="171">
        <f>IF(D36&gt;0,0,ESF!D39-ESF!E39)</f>
        <v>0</v>
      </c>
      <c r="F36" s="116"/>
      <c r="G36" s="717" t="s">
        <v>47</v>
      </c>
      <c r="H36" s="717"/>
      <c r="I36" s="168">
        <f>I38+I44+I52</f>
        <v>0</v>
      </c>
      <c r="J36" s="168">
        <f>J38+J44+J52</f>
        <v>0</v>
      </c>
      <c r="K36" s="126"/>
      <c r="L36" s="248"/>
      <c r="M36" s="248"/>
    </row>
    <row r="37" spans="1:13">
      <c r="A37" s="169"/>
      <c r="B37" s="130"/>
      <c r="C37" s="129"/>
      <c r="D37" s="172"/>
      <c r="E37" s="172"/>
      <c r="F37" s="116"/>
      <c r="G37" s="130"/>
      <c r="H37" s="130"/>
      <c r="I37" s="170"/>
      <c r="J37" s="170"/>
      <c r="K37" s="126"/>
    </row>
    <row r="38" spans="1:13">
      <c r="A38" s="167"/>
      <c r="B38" s="115"/>
      <c r="C38" s="115"/>
      <c r="D38" s="115"/>
      <c r="E38" s="115"/>
      <c r="F38" s="116"/>
      <c r="G38" s="717" t="s">
        <v>49</v>
      </c>
      <c r="H38" s="717"/>
      <c r="I38" s="168">
        <f>SUM(I40:I42)</f>
        <v>0</v>
      </c>
      <c r="J38" s="168">
        <f>SUM(J40:J42)</f>
        <v>0</v>
      </c>
      <c r="K38" s="126"/>
    </row>
    <row r="39" spans="1:13">
      <c r="A39" s="169"/>
      <c r="B39" s="115"/>
      <c r="C39" s="115"/>
      <c r="D39" s="115"/>
      <c r="E39" s="115"/>
      <c r="F39" s="116"/>
      <c r="G39" s="130"/>
      <c r="H39" s="130"/>
      <c r="I39" s="170"/>
      <c r="J39" s="170"/>
      <c r="K39" s="126"/>
    </row>
    <row r="40" spans="1:13">
      <c r="A40" s="167"/>
      <c r="B40" s="115"/>
      <c r="C40" s="115"/>
      <c r="D40" s="115"/>
      <c r="E40" s="115"/>
      <c r="F40" s="116"/>
      <c r="G40" s="718" t="s">
        <v>50</v>
      </c>
      <c r="H40" s="718"/>
      <c r="I40" s="171">
        <f>IF(ESF!I46&gt;ESF!J46,ESF!I46-ESF!J46,0)</f>
        <v>0</v>
      </c>
      <c r="J40" s="171">
        <f>IF(I40&gt;0,0,ESF!J46-ESF!I46)</f>
        <v>0</v>
      </c>
      <c r="K40" s="126"/>
    </row>
    <row r="41" spans="1:13">
      <c r="A41" s="169"/>
      <c r="B41" s="115"/>
      <c r="C41" s="115"/>
      <c r="D41" s="115"/>
      <c r="E41" s="115"/>
      <c r="F41" s="116"/>
      <c r="G41" s="718" t="s">
        <v>51</v>
      </c>
      <c r="H41" s="718"/>
      <c r="I41" s="171">
        <f>IF(ESF!I47&gt;ESF!J47,ESF!I47-ESF!J47,0)</f>
        <v>0</v>
      </c>
      <c r="J41" s="171">
        <f>IF(I41&gt;0,0,ESF!J47-ESF!I47)</f>
        <v>0</v>
      </c>
      <c r="K41" s="126"/>
    </row>
    <row r="42" spans="1:13">
      <c r="A42" s="167"/>
      <c r="B42" s="115"/>
      <c r="C42" s="115"/>
      <c r="D42" s="115"/>
      <c r="E42" s="115"/>
      <c r="F42" s="116"/>
      <c r="G42" s="718" t="s">
        <v>52</v>
      </c>
      <c r="H42" s="718"/>
      <c r="I42" s="171">
        <f>IF(ESF!I48&gt;ESF!J48,ESF!I48-ESF!J48,0)</f>
        <v>0</v>
      </c>
      <c r="J42" s="171">
        <f>IF(I42&gt;0,0,ESF!J48-ESF!I48)</f>
        <v>0</v>
      </c>
      <c r="K42" s="126"/>
    </row>
    <row r="43" spans="1:13">
      <c r="A43" s="167"/>
      <c r="B43" s="115"/>
      <c r="C43" s="115"/>
      <c r="D43" s="115"/>
      <c r="E43" s="115"/>
      <c r="F43" s="116"/>
      <c r="G43" s="130"/>
      <c r="H43" s="130"/>
      <c r="I43" s="170"/>
      <c r="J43" s="170"/>
      <c r="K43" s="126"/>
    </row>
    <row r="44" spans="1:13">
      <c r="A44" s="167"/>
      <c r="B44" s="115"/>
      <c r="C44" s="115"/>
      <c r="D44" s="115"/>
      <c r="E44" s="115"/>
      <c r="F44" s="116"/>
      <c r="G44" s="717" t="s">
        <v>53</v>
      </c>
      <c r="H44" s="717"/>
      <c r="I44" s="168">
        <f>SUM(I46:I50)</f>
        <v>0</v>
      </c>
      <c r="J44" s="168">
        <f>SUM(J46:J50)</f>
        <v>0</v>
      </c>
      <c r="K44" s="126"/>
    </row>
    <row r="45" spans="1:13">
      <c r="A45" s="167"/>
      <c r="B45" s="115"/>
      <c r="C45" s="115"/>
      <c r="D45" s="115"/>
      <c r="E45" s="115"/>
      <c r="F45" s="116"/>
      <c r="G45" s="130"/>
      <c r="H45" s="130"/>
      <c r="I45" s="170"/>
      <c r="J45" s="170"/>
      <c r="K45" s="126"/>
    </row>
    <row r="46" spans="1:13">
      <c r="A46" s="167"/>
      <c r="B46" s="115"/>
      <c r="C46" s="115"/>
      <c r="D46" s="115"/>
      <c r="E46" s="115"/>
      <c r="F46" s="116"/>
      <c r="G46" s="718" t="s">
        <v>54</v>
      </c>
      <c r="H46" s="718"/>
      <c r="I46" s="171">
        <f>IF(ESF!I52&gt;ESF!J52,ESF!I52-ESF!J52,0)</f>
        <v>0</v>
      </c>
      <c r="J46" s="171">
        <f>IF(I46&gt;0,0,ESF!J52-ESF!I52)</f>
        <v>0</v>
      </c>
      <c r="K46" s="126"/>
    </row>
    <row r="47" spans="1:13">
      <c r="A47" s="167"/>
      <c r="B47" s="115"/>
      <c r="C47" s="115"/>
      <c r="D47" s="115"/>
      <c r="E47" s="115"/>
      <c r="F47" s="116"/>
      <c r="G47" s="718" t="s">
        <v>55</v>
      </c>
      <c r="H47" s="718"/>
      <c r="I47" s="171">
        <f>IF(ESF!I53&gt;ESF!J53,ESF!I53-ESF!J53,0)</f>
        <v>0</v>
      </c>
      <c r="J47" s="171">
        <f>IF(I47&gt;0,0,ESF!J53-ESF!I53)</f>
        <v>0</v>
      </c>
      <c r="K47" s="126"/>
    </row>
    <row r="48" spans="1:13">
      <c r="A48" s="167"/>
      <c r="B48" s="115"/>
      <c r="C48" s="115"/>
      <c r="D48" s="115"/>
      <c r="E48" s="115"/>
      <c r="F48" s="116"/>
      <c r="G48" s="718" t="s">
        <v>56</v>
      </c>
      <c r="H48" s="718"/>
      <c r="I48" s="171">
        <f>IF(ESF!I54&gt;ESF!J54,ESF!I54-ESF!J54,0)</f>
        <v>0</v>
      </c>
      <c r="J48" s="171">
        <f>IF(I48&gt;0,0,ESF!J54-ESF!I54)</f>
        <v>0</v>
      </c>
      <c r="K48" s="126"/>
    </row>
    <row r="49" spans="1:11">
      <c r="A49" s="167"/>
      <c r="B49" s="115"/>
      <c r="C49" s="115"/>
      <c r="D49" s="115"/>
      <c r="E49" s="115"/>
      <c r="F49" s="116"/>
      <c r="G49" s="718" t="s">
        <v>57</v>
      </c>
      <c r="H49" s="718"/>
      <c r="I49" s="171">
        <f>IF(ESF!I55&gt;ESF!J55,ESF!I55-ESF!J55,0)</f>
        <v>0</v>
      </c>
      <c r="J49" s="171">
        <f>IF(I49&gt;0,0,ESF!J55-ESF!I55)</f>
        <v>0</v>
      </c>
      <c r="K49" s="126"/>
    </row>
    <row r="50" spans="1:11">
      <c r="A50" s="169"/>
      <c r="B50" s="115"/>
      <c r="C50" s="115"/>
      <c r="D50" s="115"/>
      <c r="E50" s="115"/>
      <c r="F50" s="116"/>
      <c r="G50" s="718" t="s">
        <v>58</v>
      </c>
      <c r="H50" s="718"/>
      <c r="I50" s="171">
        <f>IF(ESF!I56&gt;ESF!J56,ESF!I56-ESF!J56,0)</f>
        <v>0</v>
      </c>
      <c r="J50" s="171">
        <f>IF(I50&gt;0,0,ESF!J56-ESF!I56)</f>
        <v>0</v>
      </c>
      <c r="K50" s="126"/>
    </row>
    <row r="51" spans="1:11">
      <c r="A51" s="167"/>
      <c r="B51" s="115"/>
      <c r="C51" s="115"/>
      <c r="D51" s="115"/>
      <c r="E51" s="115"/>
      <c r="F51" s="116"/>
      <c r="G51" s="130"/>
      <c r="H51" s="130"/>
      <c r="I51" s="170"/>
      <c r="J51" s="170"/>
      <c r="K51" s="126"/>
    </row>
    <row r="52" spans="1:11" ht="26.1" customHeight="1">
      <c r="A52" s="169"/>
      <c r="B52" s="115"/>
      <c r="C52" s="115"/>
      <c r="D52" s="115"/>
      <c r="E52" s="115"/>
      <c r="F52" s="116"/>
      <c r="G52" s="717" t="s">
        <v>79</v>
      </c>
      <c r="H52" s="717"/>
      <c r="I52" s="168">
        <f>SUM(I54:I55)</f>
        <v>0</v>
      </c>
      <c r="J52" s="168">
        <f>SUM(J54:J55)</f>
        <v>0</v>
      </c>
      <c r="K52" s="126"/>
    </row>
    <row r="53" spans="1:11">
      <c r="A53" s="167"/>
      <c r="B53" s="115"/>
      <c r="C53" s="115"/>
      <c r="D53" s="115"/>
      <c r="E53" s="115"/>
      <c r="F53" s="116"/>
      <c r="G53" s="130"/>
      <c r="H53" s="130"/>
      <c r="I53" s="170"/>
      <c r="J53" s="170"/>
      <c r="K53" s="126"/>
    </row>
    <row r="54" spans="1:11">
      <c r="A54" s="167"/>
      <c r="B54" s="115"/>
      <c r="C54" s="115"/>
      <c r="D54" s="115"/>
      <c r="E54" s="115"/>
      <c r="F54" s="116"/>
      <c r="G54" s="718" t="s">
        <v>60</v>
      </c>
      <c r="H54" s="718"/>
      <c r="I54" s="171">
        <f>IF(ESF!I60&gt;ESF!J60,ESF!I60-ESF!J60,0)</f>
        <v>0</v>
      </c>
      <c r="J54" s="171">
        <f>IF(I54&gt;0,0,ESF!J60-ESF!I60)</f>
        <v>0</v>
      </c>
      <c r="K54" s="126"/>
    </row>
    <row r="55" spans="1:11" ht="19.5" customHeight="1">
      <c r="A55" s="173"/>
      <c r="B55" s="140"/>
      <c r="C55" s="140"/>
      <c r="D55" s="140"/>
      <c r="E55" s="140"/>
      <c r="F55" s="134"/>
      <c r="G55" s="720" t="s">
        <v>61</v>
      </c>
      <c r="H55" s="720"/>
      <c r="I55" s="174">
        <f>IF(ESF!I61&gt;ESF!J61,ESF!I61-ESF!J61,0)</f>
        <v>0</v>
      </c>
      <c r="J55" s="174">
        <f>IF(I55&gt;0,0,ESF!J61-ESF!I61)</f>
        <v>0</v>
      </c>
      <c r="K55" s="136"/>
    </row>
    <row r="56" spans="1:11" ht="6" customHeight="1">
      <c r="A56" s="175"/>
      <c r="B56" s="140"/>
      <c r="C56" s="141"/>
      <c r="D56" s="142"/>
      <c r="E56" s="143"/>
      <c r="F56" s="143"/>
      <c r="G56" s="140"/>
      <c r="H56" s="176"/>
      <c r="I56" s="142"/>
      <c r="J56" s="143"/>
      <c r="K56" s="143"/>
    </row>
    <row r="57" spans="1:11" ht="6" customHeight="1">
      <c r="A57" s="115"/>
      <c r="C57" s="128"/>
      <c r="D57" s="137"/>
      <c r="E57" s="138"/>
      <c r="F57" s="138"/>
      <c r="H57" s="177"/>
      <c r="I57" s="137"/>
      <c r="J57" s="138"/>
      <c r="K57" s="138"/>
    </row>
    <row r="58" spans="1:11" ht="6" customHeight="1">
      <c r="B58" s="128"/>
      <c r="C58" s="137"/>
      <c r="D58" s="138"/>
      <c r="E58" s="138"/>
      <c r="G58" s="139"/>
      <c r="H58" s="178"/>
      <c r="I58" s="138"/>
      <c r="J58" s="138"/>
    </row>
    <row r="59" spans="1:11" ht="15" customHeight="1">
      <c r="B59" s="712" t="s">
        <v>78</v>
      </c>
      <c r="C59" s="712"/>
      <c r="D59" s="712"/>
      <c r="E59" s="712"/>
      <c r="F59" s="712"/>
      <c r="G59" s="712"/>
      <c r="H59" s="712"/>
      <c r="I59" s="712"/>
      <c r="J59" s="712"/>
    </row>
    <row r="60" spans="1:11" ht="9.75" customHeight="1">
      <c r="B60" s="128"/>
      <c r="C60" s="137"/>
      <c r="D60" s="138"/>
      <c r="E60" s="138"/>
      <c r="G60" s="139"/>
      <c r="H60" s="178"/>
      <c r="I60" s="138"/>
      <c r="J60" s="138"/>
    </row>
    <row r="61" spans="1:11" ht="49.5" customHeight="1">
      <c r="B61" s="128"/>
      <c r="C61" s="179"/>
      <c r="D61" s="180"/>
      <c r="E61" s="138"/>
      <c r="G61" s="181"/>
      <c r="H61" s="182"/>
      <c r="I61" s="138"/>
      <c r="J61" s="138" t="s">
        <v>134</v>
      </c>
    </row>
    <row r="62" spans="1:11" ht="14.1" customHeight="1">
      <c r="B62" s="145"/>
      <c r="C62" s="709" t="s">
        <v>446</v>
      </c>
      <c r="D62" s="709"/>
      <c r="E62" s="138"/>
      <c r="F62" s="138"/>
      <c r="G62" s="709" t="s">
        <v>448</v>
      </c>
      <c r="H62" s="709"/>
      <c r="I62" s="129"/>
      <c r="J62" s="138"/>
    </row>
    <row r="63" spans="1:11" ht="14.1" customHeight="1">
      <c r="B63" s="147"/>
      <c r="C63" s="708" t="str">
        <f>+EA!C59</f>
        <v>Directora IMCACECO</v>
      </c>
      <c r="D63" s="708"/>
      <c r="E63" s="148"/>
      <c r="F63" s="148"/>
      <c r="G63" s="708" t="str">
        <f>+EA!G59</f>
        <v>Coordinadora Administrativa</v>
      </c>
      <c r="H63" s="708"/>
      <c r="I63" s="129"/>
      <c r="J63" s="138"/>
    </row>
    <row r="64" spans="1:11">
      <c r="A64" s="132"/>
      <c r="F64" s="116"/>
    </row>
    <row r="71" spans="3:6">
      <c r="C71" s="305"/>
      <c r="D71" s="305"/>
      <c r="E71" s="306" t="s">
        <v>67</v>
      </c>
      <c r="F71" s="306" t="s">
        <v>68</v>
      </c>
    </row>
    <row r="72" spans="3:6">
      <c r="C72" s="307" t="s">
        <v>423</v>
      </c>
      <c r="D72" s="305"/>
      <c r="E72" s="305"/>
      <c r="F72" s="305"/>
    </row>
    <row r="73" spans="3:6" ht="15.75">
      <c r="C73" s="305"/>
      <c r="D73" s="307" t="s">
        <v>69</v>
      </c>
      <c r="E73" s="308" t="s">
        <v>424</v>
      </c>
      <c r="F73" s="308" t="s">
        <v>425</v>
      </c>
    </row>
    <row r="74" spans="3:6" ht="15.75">
      <c r="C74" s="307" t="s">
        <v>426</v>
      </c>
      <c r="D74" s="307" t="s">
        <v>70</v>
      </c>
      <c r="E74" s="308" t="s">
        <v>425</v>
      </c>
      <c r="F74" s="308" t="s">
        <v>424</v>
      </c>
    </row>
    <row r="75" spans="3:6" ht="15.75">
      <c r="C75" s="305"/>
      <c r="D75" s="307" t="s">
        <v>427</v>
      </c>
      <c r="E75" s="308" t="s">
        <v>425</v>
      </c>
      <c r="F75" s="308" t="s">
        <v>424</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defaultColWidth="11.42578125" defaultRowHeight="15"/>
  <cols>
    <col min="4" max="5" width="11.42578125" style="7"/>
  </cols>
  <sheetData>
    <row r="2" spans="1:5">
      <c r="A2" s="731" t="s">
        <v>2</v>
      </c>
      <c r="B2" s="731"/>
      <c r="C2" s="731"/>
      <c r="D2" s="731"/>
      <c r="E2" s="13" t="e">
        <f>ESF!#REF!</f>
        <v>#REF!</v>
      </c>
    </row>
    <row r="3" spans="1:5" ht="90.75">
      <c r="A3" s="731" t="s">
        <v>4</v>
      </c>
      <c r="B3" s="731"/>
      <c r="C3" s="731"/>
      <c r="D3" s="731"/>
      <c r="E3" s="13" t="str">
        <f>ESF!C7</f>
        <v>INSTITUTO MUNICIPAL DE CAPACITACION Y CERTIFICACION POR COMPETENCIAS B.C.</v>
      </c>
    </row>
    <row r="4" spans="1:5">
      <c r="A4" s="731" t="s">
        <v>3</v>
      </c>
      <c r="B4" s="731"/>
      <c r="C4" s="731"/>
      <c r="D4" s="731"/>
      <c r="E4" s="14"/>
    </row>
    <row r="5" spans="1:5">
      <c r="A5" s="731" t="s">
        <v>73</v>
      </c>
      <c r="B5" s="731"/>
      <c r="C5" s="731"/>
      <c r="D5" s="731"/>
      <c r="E5" t="s">
        <v>71</v>
      </c>
    </row>
    <row r="6" spans="1:5">
      <c r="A6" s="6"/>
      <c r="B6" s="6"/>
      <c r="C6" s="736" t="s">
        <v>5</v>
      </c>
      <c r="D6" s="736"/>
      <c r="E6" s="1">
        <v>2013</v>
      </c>
    </row>
    <row r="7" spans="1:5">
      <c r="A7" s="732" t="s">
        <v>69</v>
      </c>
      <c r="B7" s="730" t="s">
        <v>8</v>
      </c>
      <c r="C7" s="726" t="s">
        <v>10</v>
      </c>
      <c r="D7" s="726"/>
      <c r="E7" s="8">
        <f>ESF!D18</f>
        <v>0</v>
      </c>
    </row>
    <row r="8" spans="1:5">
      <c r="A8" s="732"/>
      <c r="B8" s="730"/>
      <c r="C8" s="726" t="s">
        <v>12</v>
      </c>
      <c r="D8" s="726"/>
      <c r="E8" s="8">
        <f>ESF!D19</f>
        <v>0</v>
      </c>
    </row>
    <row r="9" spans="1:5">
      <c r="A9" s="732"/>
      <c r="B9" s="730"/>
      <c r="C9" s="726" t="s">
        <v>14</v>
      </c>
      <c r="D9" s="726"/>
      <c r="E9" s="8">
        <f>ESF!D20</f>
        <v>0</v>
      </c>
    </row>
    <row r="10" spans="1:5">
      <c r="A10" s="732"/>
      <c r="B10" s="730"/>
      <c r="C10" s="726" t="s">
        <v>16</v>
      </c>
      <c r="D10" s="726"/>
      <c r="E10" s="8">
        <f>ESF!D21</f>
        <v>0</v>
      </c>
    </row>
    <row r="11" spans="1:5">
      <c r="A11" s="732"/>
      <c r="B11" s="730"/>
      <c r="C11" s="726" t="s">
        <v>18</v>
      </c>
      <c r="D11" s="726"/>
      <c r="E11" s="8">
        <f>ESF!D22</f>
        <v>0</v>
      </c>
    </row>
    <row r="12" spans="1:5">
      <c r="A12" s="732"/>
      <c r="B12" s="730"/>
      <c r="C12" s="726" t="s">
        <v>20</v>
      </c>
      <c r="D12" s="726"/>
      <c r="E12" s="8">
        <f>ESF!D23</f>
        <v>0</v>
      </c>
    </row>
    <row r="13" spans="1:5">
      <c r="A13" s="732"/>
      <c r="B13" s="730"/>
      <c r="C13" s="726" t="s">
        <v>22</v>
      </c>
      <c r="D13" s="726"/>
      <c r="E13" s="8">
        <f>ESF!D24</f>
        <v>0</v>
      </c>
    </row>
    <row r="14" spans="1:5" ht="15.75" thickBot="1">
      <c r="A14" s="732"/>
      <c r="B14" s="4"/>
      <c r="C14" s="727" t="s">
        <v>25</v>
      </c>
      <c r="D14" s="727"/>
      <c r="E14" s="9">
        <f>ESF!D26</f>
        <v>0</v>
      </c>
    </row>
    <row r="15" spans="1:5">
      <c r="A15" s="732"/>
      <c r="B15" s="730" t="s">
        <v>27</v>
      </c>
      <c r="C15" s="726" t="s">
        <v>29</v>
      </c>
      <c r="D15" s="726"/>
      <c r="E15" s="8">
        <f>ESF!D31</f>
        <v>0</v>
      </c>
    </row>
    <row r="16" spans="1:5">
      <c r="A16" s="732"/>
      <c r="B16" s="730"/>
      <c r="C16" s="726" t="s">
        <v>31</v>
      </c>
      <c r="D16" s="726"/>
      <c r="E16" s="8">
        <f>ESF!D32</f>
        <v>0</v>
      </c>
    </row>
    <row r="17" spans="1:5">
      <c r="A17" s="732"/>
      <c r="B17" s="730"/>
      <c r="C17" s="726" t="s">
        <v>33</v>
      </c>
      <c r="D17" s="726"/>
      <c r="E17" s="8">
        <f>ESF!D33</f>
        <v>0</v>
      </c>
    </row>
    <row r="18" spans="1:5">
      <c r="A18" s="732"/>
      <c r="B18" s="730"/>
      <c r="C18" s="726" t="s">
        <v>35</v>
      </c>
      <c r="D18" s="726"/>
      <c r="E18" s="8">
        <f>ESF!D34</f>
        <v>0</v>
      </c>
    </row>
    <row r="19" spans="1:5">
      <c r="A19" s="732"/>
      <c r="B19" s="730"/>
      <c r="C19" s="726" t="s">
        <v>37</v>
      </c>
      <c r="D19" s="726"/>
      <c r="E19" s="8">
        <f>ESF!D35</f>
        <v>0</v>
      </c>
    </row>
    <row r="20" spans="1:5">
      <c r="A20" s="732"/>
      <c r="B20" s="730"/>
      <c r="C20" s="726" t="s">
        <v>39</v>
      </c>
      <c r="D20" s="726"/>
      <c r="E20" s="8">
        <f>ESF!D36</f>
        <v>0</v>
      </c>
    </row>
    <row r="21" spans="1:5">
      <c r="A21" s="732"/>
      <c r="B21" s="730"/>
      <c r="C21" s="726" t="s">
        <v>41</v>
      </c>
      <c r="D21" s="726"/>
      <c r="E21" s="8">
        <f>ESF!D37</f>
        <v>0</v>
      </c>
    </row>
    <row r="22" spans="1:5">
      <c r="A22" s="732"/>
      <c r="B22" s="730"/>
      <c r="C22" s="726" t="s">
        <v>42</v>
      </c>
      <c r="D22" s="726"/>
      <c r="E22" s="8">
        <f>ESF!D38</f>
        <v>0</v>
      </c>
    </row>
    <row r="23" spans="1:5">
      <c r="A23" s="732"/>
      <c r="B23" s="730"/>
      <c r="C23" s="726" t="s">
        <v>44</v>
      </c>
      <c r="D23" s="726"/>
      <c r="E23" s="8">
        <f>ESF!D39</f>
        <v>0</v>
      </c>
    </row>
    <row r="24" spans="1:5" ht="15.75" thickBot="1">
      <c r="A24" s="732"/>
      <c r="B24" s="4"/>
      <c r="C24" s="727" t="s">
        <v>46</v>
      </c>
      <c r="D24" s="727"/>
      <c r="E24" s="9">
        <f>ESF!D41</f>
        <v>0</v>
      </c>
    </row>
    <row r="25" spans="1:5" ht="15.75" thickBot="1">
      <c r="A25" s="732"/>
      <c r="B25" s="2"/>
      <c r="C25" s="727" t="s">
        <v>48</v>
      </c>
      <c r="D25" s="727"/>
      <c r="E25" s="9">
        <f>ESF!D43</f>
        <v>0</v>
      </c>
    </row>
    <row r="26" spans="1:5">
      <c r="A26" s="732" t="s">
        <v>70</v>
      </c>
      <c r="B26" s="730" t="s">
        <v>9</v>
      </c>
      <c r="C26" s="726" t="s">
        <v>11</v>
      </c>
      <c r="D26" s="726"/>
      <c r="E26" s="8">
        <f>ESF!I18</f>
        <v>0</v>
      </c>
    </row>
    <row r="27" spans="1:5">
      <c r="A27" s="732"/>
      <c r="B27" s="730"/>
      <c r="C27" s="726" t="s">
        <v>13</v>
      </c>
      <c r="D27" s="726"/>
      <c r="E27" s="8">
        <f>ESF!I19</f>
        <v>0</v>
      </c>
    </row>
    <row r="28" spans="1:5">
      <c r="A28" s="732"/>
      <c r="B28" s="730"/>
      <c r="C28" s="726" t="s">
        <v>15</v>
      </c>
      <c r="D28" s="726"/>
      <c r="E28" s="8">
        <f>ESF!I20</f>
        <v>0</v>
      </c>
    </row>
    <row r="29" spans="1:5">
      <c r="A29" s="732"/>
      <c r="B29" s="730"/>
      <c r="C29" s="726" t="s">
        <v>17</v>
      </c>
      <c r="D29" s="726"/>
      <c r="E29" s="8">
        <f>ESF!I21</f>
        <v>0</v>
      </c>
    </row>
    <row r="30" spans="1:5">
      <c r="A30" s="732"/>
      <c r="B30" s="730"/>
      <c r="C30" s="726" t="s">
        <v>19</v>
      </c>
      <c r="D30" s="726"/>
      <c r="E30" s="8">
        <f>ESF!I22</f>
        <v>0</v>
      </c>
    </row>
    <row r="31" spans="1:5">
      <c r="A31" s="732"/>
      <c r="B31" s="730"/>
      <c r="C31" s="726" t="s">
        <v>21</v>
      </c>
      <c r="D31" s="726"/>
      <c r="E31" s="8">
        <f>ESF!I23</f>
        <v>0</v>
      </c>
    </row>
    <row r="32" spans="1:5">
      <c r="A32" s="732"/>
      <c r="B32" s="730"/>
      <c r="C32" s="726" t="s">
        <v>23</v>
      </c>
      <c r="D32" s="726"/>
      <c r="E32" s="8">
        <f>ESF!I24</f>
        <v>0</v>
      </c>
    </row>
    <row r="33" spans="1:5">
      <c r="A33" s="732"/>
      <c r="B33" s="730"/>
      <c r="C33" s="726" t="s">
        <v>24</v>
      </c>
      <c r="D33" s="726"/>
      <c r="E33" s="8">
        <f>ESF!I25</f>
        <v>0</v>
      </c>
    </row>
    <row r="34" spans="1:5" ht="15.75" thickBot="1">
      <c r="A34" s="732"/>
      <c r="B34" s="4"/>
      <c r="C34" s="727" t="s">
        <v>26</v>
      </c>
      <c r="D34" s="727"/>
      <c r="E34" s="9">
        <f>ESF!I27</f>
        <v>0</v>
      </c>
    </row>
    <row r="35" spans="1:5">
      <c r="A35" s="732"/>
      <c r="B35" s="730" t="s">
        <v>28</v>
      </c>
      <c r="C35" s="726" t="s">
        <v>30</v>
      </c>
      <c r="D35" s="726"/>
      <c r="E35" s="8">
        <f>ESF!I31</f>
        <v>0</v>
      </c>
    </row>
    <row r="36" spans="1:5">
      <c r="A36" s="732"/>
      <c r="B36" s="730"/>
      <c r="C36" s="726" t="s">
        <v>32</v>
      </c>
      <c r="D36" s="726"/>
      <c r="E36" s="8">
        <f>ESF!I32</f>
        <v>0</v>
      </c>
    </row>
    <row r="37" spans="1:5">
      <c r="A37" s="732"/>
      <c r="B37" s="730"/>
      <c r="C37" s="726" t="s">
        <v>34</v>
      </c>
      <c r="D37" s="726"/>
      <c r="E37" s="8">
        <f>ESF!I33</f>
        <v>0</v>
      </c>
    </row>
    <row r="38" spans="1:5">
      <c r="A38" s="732"/>
      <c r="B38" s="730"/>
      <c r="C38" s="726" t="s">
        <v>36</v>
      </c>
      <c r="D38" s="726"/>
      <c r="E38" s="8">
        <f>ESF!I34</f>
        <v>0</v>
      </c>
    </row>
    <row r="39" spans="1:5">
      <c r="A39" s="732"/>
      <c r="B39" s="730"/>
      <c r="C39" s="726" t="s">
        <v>38</v>
      </c>
      <c r="D39" s="726"/>
      <c r="E39" s="8">
        <f>ESF!I35</f>
        <v>0</v>
      </c>
    </row>
    <row r="40" spans="1:5">
      <c r="A40" s="732"/>
      <c r="B40" s="730"/>
      <c r="C40" s="726" t="s">
        <v>40</v>
      </c>
      <c r="D40" s="726"/>
      <c r="E40" s="8">
        <f>ESF!I36</f>
        <v>0</v>
      </c>
    </row>
    <row r="41" spans="1:5" ht="15.75" thickBot="1">
      <c r="A41" s="732"/>
      <c r="B41" s="2"/>
      <c r="C41" s="727" t="s">
        <v>43</v>
      </c>
      <c r="D41" s="727"/>
      <c r="E41" s="9">
        <f>ESF!I38</f>
        <v>0</v>
      </c>
    </row>
    <row r="42" spans="1:5" ht="15.75" thickBot="1">
      <c r="A42" s="732"/>
      <c r="B42" s="2"/>
      <c r="C42" s="727" t="s">
        <v>45</v>
      </c>
      <c r="D42" s="727"/>
      <c r="E42" s="9">
        <f>ESF!I40</f>
        <v>0</v>
      </c>
    </row>
    <row r="43" spans="1:5">
      <c r="A43" s="3"/>
      <c r="B43" s="730" t="s">
        <v>47</v>
      </c>
      <c r="C43" s="728" t="s">
        <v>49</v>
      </c>
      <c r="D43" s="728"/>
      <c r="E43" s="10">
        <f>ESF!I44</f>
        <v>0</v>
      </c>
    </row>
    <row r="44" spans="1:5">
      <c r="A44" s="3"/>
      <c r="B44" s="730"/>
      <c r="C44" s="726" t="s">
        <v>50</v>
      </c>
      <c r="D44" s="726"/>
      <c r="E44" s="8">
        <f>ESF!I46</f>
        <v>0</v>
      </c>
    </row>
    <row r="45" spans="1:5">
      <c r="A45" s="3"/>
      <c r="B45" s="730"/>
      <c r="C45" s="726" t="s">
        <v>51</v>
      </c>
      <c r="D45" s="726"/>
      <c r="E45" s="8">
        <f>ESF!I47</f>
        <v>0</v>
      </c>
    </row>
    <row r="46" spans="1:5">
      <c r="A46" s="3"/>
      <c r="B46" s="730"/>
      <c r="C46" s="726" t="s">
        <v>52</v>
      </c>
      <c r="D46" s="726"/>
      <c r="E46" s="8">
        <f>ESF!I48</f>
        <v>0</v>
      </c>
    </row>
    <row r="47" spans="1:5">
      <c r="A47" s="3"/>
      <c r="B47" s="730"/>
      <c r="C47" s="728" t="s">
        <v>53</v>
      </c>
      <c r="D47" s="728"/>
      <c r="E47" s="10">
        <f>ESF!I50</f>
        <v>0</v>
      </c>
    </row>
    <row r="48" spans="1:5">
      <c r="A48" s="3"/>
      <c r="B48" s="730"/>
      <c r="C48" s="726" t="s">
        <v>54</v>
      </c>
      <c r="D48" s="726"/>
      <c r="E48" s="8">
        <f>ESF!I52</f>
        <v>0</v>
      </c>
    </row>
    <row r="49" spans="1:5">
      <c r="A49" s="3"/>
      <c r="B49" s="730"/>
      <c r="C49" s="726" t="s">
        <v>55</v>
      </c>
      <c r="D49" s="726"/>
      <c r="E49" s="8">
        <f>ESF!I53</f>
        <v>0</v>
      </c>
    </row>
    <row r="50" spans="1:5">
      <c r="A50" s="3"/>
      <c r="B50" s="730"/>
      <c r="C50" s="726" t="s">
        <v>56</v>
      </c>
      <c r="D50" s="726"/>
      <c r="E50" s="8">
        <f>ESF!I54</f>
        <v>0</v>
      </c>
    </row>
    <row r="51" spans="1:5">
      <c r="A51" s="3"/>
      <c r="B51" s="730"/>
      <c r="C51" s="726" t="s">
        <v>57</v>
      </c>
      <c r="D51" s="726"/>
      <c r="E51" s="8">
        <f>ESF!I55</f>
        <v>0</v>
      </c>
    </row>
    <row r="52" spans="1:5">
      <c r="A52" s="3"/>
      <c r="B52" s="730"/>
      <c r="C52" s="726" t="s">
        <v>58</v>
      </c>
      <c r="D52" s="726"/>
      <c r="E52" s="8">
        <f>ESF!I56</f>
        <v>0</v>
      </c>
    </row>
    <row r="53" spans="1:5">
      <c r="A53" s="3"/>
      <c r="B53" s="730"/>
      <c r="C53" s="728" t="s">
        <v>59</v>
      </c>
      <c r="D53" s="728"/>
      <c r="E53" s="10">
        <f>ESF!I58</f>
        <v>0</v>
      </c>
    </row>
    <row r="54" spans="1:5">
      <c r="A54" s="3"/>
      <c r="B54" s="730"/>
      <c r="C54" s="726" t="s">
        <v>60</v>
      </c>
      <c r="D54" s="726"/>
      <c r="E54" s="8">
        <f>ESF!I60</f>
        <v>0</v>
      </c>
    </row>
    <row r="55" spans="1:5">
      <c r="A55" s="3"/>
      <c r="B55" s="730"/>
      <c r="C55" s="726" t="s">
        <v>61</v>
      </c>
      <c r="D55" s="726"/>
      <c r="E55" s="8">
        <f>ESF!I61</f>
        <v>0</v>
      </c>
    </row>
    <row r="56" spans="1:5" ht="15.75" thickBot="1">
      <c r="A56" s="3"/>
      <c r="B56" s="730"/>
      <c r="C56" s="727" t="s">
        <v>62</v>
      </c>
      <c r="D56" s="727"/>
      <c r="E56" s="9">
        <f>ESF!I63</f>
        <v>0</v>
      </c>
    </row>
    <row r="57" spans="1:5" ht="15.75" thickBot="1">
      <c r="A57" s="3"/>
      <c r="B57" s="2"/>
      <c r="C57" s="727" t="s">
        <v>63</v>
      </c>
      <c r="D57" s="727"/>
      <c r="E57" s="9">
        <f>ESF!I65</f>
        <v>0</v>
      </c>
    </row>
    <row r="58" spans="1:5">
      <c r="A58" s="3"/>
      <c r="B58" s="2"/>
      <c r="C58" s="736" t="s">
        <v>5</v>
      </c>
      <c r="D58" s="736"/>
      <c r="E58" s="1">
        <v>2012</v>
      </c>
    </row>
    <row r="59" spans="1:5">
      <c r="A59" s="732" t="s">
        <v>69</v>
      </c>
      <c r="B59" s="730" t="s">
        <v>8</v>
      </c>
      <c r="C59" s="726" t="s">
        <v>10</v>
      </c>
      <c r="D59" s="726"/>
      <c r="E59" s="8">
        <f>ESF!E18</f>
        <v>0</v>
      </c>
    </row>
    <row r="60" spans="1:5">
      <c r="A60" s="732"/>
      <c r="B60" s="730"/>
      <c r="C60" s="726" t="s">
        <v>12</v>
      </c>
      <c r="D60" s="726"/>
      <c r="E60" s="8">
        <f>ESF!E19</f>
        <v>0</v>
      </c>
    </row>
    <row r="61" spans="1:5">
      <c r="A61" s="732"/>
      <c r="B61" s="730"/>
      <c r="C61" s="726" t="s">
        <v>14</v>
      </c>
      <c r="D61" s="726"/>
      <c r="E61" s="8">
        <f>ESF!E20</f>
        <v>0</v>
      </c>
    </row>
    <row r="62" spans="1:5">
      <c r="A62" s="732"/>
      <c r="B62" s="730"/>
      <c r="C62" s="726" t="s">
        <v>16</v>
      </c>
      <c r="D62" s="726"/>
      <c r="E62" s="8">
        <f>ESF!E21</f>
        <v>0</v>
      </c>
    </row>
    <row r="63" spans="1:5">
      <c r="A63" s="732"/>
      <c r="B63" s="730"/>
      <c r="C63" s="726" t="s">
        <v>18</v>
      </c>
      <c r="D63" s="726"/>
      <c r="E63" s="8">
        <f>ESF!E22</f>
        <v>0</v>
      </c>
    </row>
    <row r="64" spans="1:5">
      <c r="A64" s="732"/>
      <c r="B64" s="730"/>
      <c r="C64" s="726" t="s">
        <v>20</v>
      </c>
      <c r="D64" s="726"/>
      <c r="E64" s="8">
        <f>ESF!E23</f>
        <v>0</v>
      </c>
    </row>
    <row r="65" spans="1:5">
      <c r="A65" s="732"/>
      <c r="B65" s="730"/>
      <c r="C65" s="726" t="s">
        <v>22</v>
      </c>
      <c r="D65" s="726"/>
      <c r="E65" s="8">
        <f>ESF!E24</f>
        <v>0</v>
      </c>
    </row>
    <row r="66" spans="1:5" ht="15.75" thickBot="1">
      <c r="A66" s="732"/>
      <c r="B66" s="4"/>
      <c r="C66" s="727" t="s">
        <v>25</v>
      </c>
      <c r="D66" s="727"/>
      <c r="E66" s="9">
        <f>ESF!E26</f>
        <v>0</v>
      </c>
    </row>
    <row r="67" spans="1:5">
      <c r="A67" s="732"/>
      <c r="B67" s="730" t="s">
        <v>27</v>
      </c>
      <c r="C67" s="726" t="s">
        <v>29</v>
      </c>
      <c r="D67" s="726"/>
      <c r="E67" s="8">
        <f>ESF!E31</f>
        <v>0</v>
      </c>
    </row>
    <row r="68" spans="1:5">
      <c r="A68" s="732"/>
      <c r="B68" s="730"/>
      <c r="C68" s="726" t="s">
        <v>31</v>
      </c>
      <c r="D68" s="726"/>
      <c r="E68" s="8">
        <f>ESF!E32</f>
        <v>0</v>
      </c>
    </row>
    <row r="69" spans="1:5">
      <c r="A69" s="732"/>
      <c r="B69" s="730"/>
      <c r="C69" s="726" t="s">
        <v>33</v>
      </c>
      <c r="D69" s="726"/>
      <c r="E69" s="8">
        <f>ESF!E33</f>
        <v>0</v>
      </c>
    </row>
    <row r="70" spans="1:5">
      <c r="A70" s="732"/>
      <c r="B70" s="730"/>
      <c r="C70" s="726" t="s">
        <v>35</v>
      </c>
      <c r="D70" s="726"/>
      <c r="E70" s="8">
        <f>ESF!E34</f>
        <v>0</v>
      </c>
    </row>
    <row r="71" spans="1:5">
      <c r="A71" s="732"/>
      <c r="B71" s="730"/>
      <c r="C71" s="726" t="s">
        <v>37</v>
      </c>
      <c r="D71" s="726"/>
      <c r="E71" s="8">
        <f>ESF!E35</f>
        <v>0</v>
      </c>
    </row>
    <row r="72" spans="1:5">
      <c r="A72" s="732"/>
      <c r="B72" s="730"/>
      <c r="C72" s="726" t="s">
        <v>39</v>
      </c>
      <c r="D72" s="726"/>
      <c r="E72" s="8">
        <f>ESF!E36</f>
        <v>0</v>
      </c>
    </row>
    <row r="73" spans="1:5">
      <c r="A73" s="732"/>
      <c r="B73" s="730"/>
      <c r="C73" s="726" t="s">
        <v>41</v>
      </c>
      <c r="D73" s="726"/>
      <c r="E73" s="8">
        <f>ESF!E37</f>
        <v>0</v>
      </c>
    </row>
    <row r="74" spans="1:5">
      <c r="A74" s="732"/>
      <c r="B74" s="730"/>
      <c r="C74" s="726" t="s">
        <v>42</v>
      </c>
      <c r="D74" s="726"/>
      <c r="E74" s="8">
        <f>ESF!E38</f>
        <v>0</v>
      </c>
    </row>
    <row r="75" spans="1:5">
      <c r="A75" s="732"/>
      <c r="B75" s="730"/>
      <c r="C75" s="726" t="s">
        <v>44</v>
      </c>
      <c r="D75" s="726"/>
      <c r="E75" s="8">
        <f>ESF!E39</f>
        <v>0</v>
      </c>
    </row>
    <row r="76" spans="1:5" ht="15.75" thickBot="1">
      <c r="A76" s="732"/>
      <c r="B76" s="4"/>
      <c r="C76" s="727" t="s">
        <v>46</v>
      </c>
      <c r="D76" s="727"/>
      <c r="E76" s="9">
        <f>ESF!E41</f>
        <v>0</v>
      </c>
    </row>
    <row r="77" spans="1:5" ht="15.75" thickBot="1">
      <c r="A77" s="732"/>
      <c r="B77" s="2"/>
      <c r="C77" s="727" t="s">
        <v>48</v>
      </c>
      <c r="D77" s="727"/>
      <c r="E77" s="9">
        <f>ESF!E43</f>
        <v>0</v>
      </c>
    </row>
    <row r="78" spans="1:5">
      <c r="A78" s="732" t="s">
        <v>70</v>
      </c>
      <c r="B78" s="730" t="s">
        <v>9</v>
      </c>
      <c r="C78" s="726" t="s">
        <v>11</v>
      </c>
      <c r="D78" s="726"/>
      <c r="E78" s="8">
        <f>ESF!J18</f>
        <v>0</v>
      </c>
    </row>
    <row r="79" spans="1:5">
      <c r="A79" s="732"/>
      <c r="B79" s="730"/>
      <c r="C79" s="726" t="s">
        <v>13</v>
      </c>
      <c r="D79" s="726"/>
      <c r="E79" s="8">
        <f>ESF!J19</f>
        <v>0</v>
      </c>
    </row>
    <row r="80" spans="1:5">
      <c r="A80" s="732"/>
      <c r="B80" s="730"/>
      <c r="C80" s="726" t="s">
        <v>15</v>
      </c>
      <c r="D80" s="726"/>
      <c r="E80" s="8">
        <f>ESF!J20</f>
        <v>0</v>
      </c>
    </row>
    <row r="81" spans="1:5">
      <c r="A81" s="732"/>
      <c r="B81" s="730"/>
      <c r="C81" s="726" t="s">
        <v>17</v>
      </c>
      <c r="D81" s="726"/>
      <c r="E81" s="8">
        <f>ESF!J21</f>
        <v>0</v>
      </c>
    </row>
    <row r="82" spans="1:5">
      <c r="A82" s="732"/>
      <c r="B82" s="730"/>
      <c r="C82" s="726" t="s">
        <v>19</v>
      </c>
      <c r="D82" s="726"/>
      <c r="E82" s="8">
        <f>ESF!J22</f>
        <v>0</v>
      </c>
    </row>
    <row r="83" spans="1:5">
      <c r="A83" s="732"/>
      <c r="B83" s="730"/>
      <c r="C83" s="726" t="s">
        <v>21</v>
      </c>
      <c r="D83" s="726"/>
      <c r="E83" s="8">
        <f>ESF!J23</f>
        <v>0</v>
      </c>
    </row>
    <row r="84" spans="1:5">
      <c r="A84" s="732"/>
      <c r="B84" s="730"/>
      <c r="C84" s="726" t="s">
        <v>23</v>
      </c>
      <c r="D84" s="726"/>
      <c r="E84" s="8">
        <f>ESF!J24</f>
        <v>0</v>
      </c>
    </row>
    <row r="85" spans="1:5">
      <c r="A85" s="732"/>
      <c r="B85" s="730"/>
      <c r="C85" s="726" t="s">
        <v>24</v>
      </c>
      <c r="D85" s="726"/>
      <c r="E85" s="8">
        <f>ESF!J25</f>
        <v>0</v>
      </c>
    </row>
    <row r="86" spans="1:5" ht="15.75" thickBot="1">
      <c r="A86" s="732"/>
      <c r="B86" s="4"/>
      <c r="C86" s="727" t="s">
        <v>26</v>
      </c>
      <c r="D86" s="727"/>
      <c r="E86" s="9">
        <f>ESF!J27</f>
        <v>0</v>
      </c>
    </row>
    <row r="87" spans="1:5">
      <c r="A87" s="732"/>
      <c r="B87" s="730" t="s">
        <v>28</v>
      </c>
      <c r="C87" s="726" t="s">
        <v>30</v>
      </c>
      <c r="D87" s="726"/>
      <c r="E87" s="8">
        <f>ESF!J31</f>
        <v>0</v>
      </c>
    </row>
    <row r="88" spans="1:5">
      <c r="A88" s="732"/>
      <c r="B88" s="730"/>
      <c r="C88" s="726" t="s">
        <v>32</v>
      </c>
      <c r="D88" s="726"/>
      <c r="E88" s="8">
        <f>ESF!J32</f>
        <v>0</v>
      </c>
    </row>
    <row r="89" spans="1:5">
      <c r="A89" s="732"/>
      <c r="B89" s="730"/>
      <c r="C89" s="726" t="s">
        <v>34</v>
      </c>
      <c r="D89" s="726"/>
      <c r="E89" s="8">
        <f>ESF!J33</f>
        <v>0</v>
      </c>
    </row>
    <row r="90" spans="1:5">
      <c r="A90" s="732"/>
      <c r="B90" s="730"/>
      <c r="C90" s="726" t="s">
        <v>36</v>
      </c>
      <c r="D90" s="726"/>
      <c r="E90" s="8">
        <f>ESF!J34</f>
        <v>0</v>
      </c>
    </row>
    <row r="91" spans="1:5">
      <c r="A91" s="732"/>
      <c r="B91" s="730"/>
      <c r="C91" s="726" t="s">
        <v>38</v>
      </c>
      <c r="D91" s="726"/>
      <c r="E91" s="8">
        <f>ESF!J35</f>
        <v>0</v>
      </c>
    </row>
    <row r="92" spans="1:5">
      <c r="A92" s="732"/>
      <c r="B92" s="730"/>
      <c r="C92" s="726" t="s">
        <v>40</v>
      </c>
      <c r="D92" s="726"/>
      <c r="E92" s="8">
        <f>ESF!J36</f>
        <v>0</v>
      </c>
    </row>
    <row r="93" spans="1:5" ht="15.75" thickBot="1">
      <c r="A93" s="732"/>
      <c r="B93" s="2"/>
      <c r="C93" s="727" t="s">
        <v>43</v>
      </c>
      <c r="D93" s="727"/>
      <c r="E93" s="9">
        <f>ESF!J38</f>
        <v>0</v>
      </c>
    </row>
    <row r="94" spans="1:5" ht="15.75" thickBot="1">
      <c r="A94" s="732"/>
      <c r="B94" s="2"/>
      <c r="C94" s="727" t="s">
        <v>45</v>
      </c>
      <c r="D94" s="727"/>
      <c r="E94" s="9">
        <f>ESF!J40</f>
        <v>0</v>
      </c>
    </row>
    <row r="95" spans="1:5">
      <c r="A95" s="3"/>
      <c r="B95" s="730" t="s">
        <v>47</v>
      </c>
      <c r="C95" s="728" t="s">
        <v>49</v>
      </c>
      <c r="D95" s="728"/>
      <c r="E95" s="10">
        <f>ESF!J44</f>
        <v>0</v>
      </c>
    </row>
    <row r="96" spans="1:5">
      <c r="A96" s="3"/>
      <c r="B96" s="730"/>
      <c r="C96" s="726" t="s">
        <v>50</v>
      </c>
      <c r="D96" s="726"/>
      <c r="E96" s="8">
        <f>ESF!J46</f>
        <v>0</v>
      </c>
    </row>
    <row r="97" spans="1:5">
      <c r="A97" s="3"/>
      <c r="B97" s="730"/>
      <c r="C97" s="726" t="s">
        <v>51</v>
      </c>
      <c r="D97" s="726"/>
      <c r="E97" s="8">
        <f>ESF!J47</f>
        <v>0</v>
      </c>
    </row>
    <row r="98" spans="1:5">
      <c r="A98" s="3"/>
      <c r="B98" s="730"/>
      <c r="C98" s="726" t="s">
        <v>52</v>
      </c>
      <c r="D98" s="726"/>
      <c r="E98" s="8">
        <f>ESF!J48</f>
        <v>0</v>
      </c>
    </row>
    <row r="99" spans="1:5">
      <c r="A99" s="3"/>
      <c r="B99" s="730"/>
      <c r="C99" s="728" t="s">
        <v>53</v>
      </c>
      <c r="D99" s="728"/>
      <c r="E99" s="10">
        <f>ESF!J50</f>
        <v>0</v>
      </c>
    </row>
    <row r="100" spans="1:5">
      <c r="A100" s="3"/>
      <c r="B100" s="730"/>
      <c r="C100" s="726" t="s">
        <v>54</v>
      </c>
      <c r="D100" s="726"/>
      <c r="E100" s="8">
        <f>ESF!J52</f>
        <v>0</v>
      </c>
    </row>
    <row r="101" spans="1:5">
      <c r="A101" s="3"/>
      <c r="B101" s="730"/>
      <c r="C101" s="726" t="s">
        <v>55</v>
      </c>
      <c r="D101" s="726"/>
      <c r="E101" s="8">
        <f>ESF!J53</f>
        <v>0</v>
      </c>
    </row>
    <row r="102" spans="1:5">
      <c r="A102" s="3"/>
      <c r="B102" s="730"/>
      <c r="C102" s="726" t="s">
        <v>56</v>
      </c>
      <c r="D102" s="726"/>
      <c r="E102" s="8">
        <f>ESF!J54</f>
        <v>0</v>
      </c>
    </row>
    <row r="103" spans="1:5">
      <c r="A103" s="3"/>
      <c r="B103" s="730"/>
      <c r="C103" s="726" t="s">
        <v>57</v>
      </c>
      <c r="D103" s="726"/>
      <c r="E103" s="8">
        <f>ESF!J55</f>
        <v>0</v>
      </c>
    </row>
    <row r="104" spans="1:5">
      <c r="A104" s="3"/>
      <c r="B104" s="730"/>
      <c r="C104" s="726" t="s">
        <v>58</v>
      </c>
      <c r="D104" s="726"/>
      <c r="E104" s="8">
        <f>ESF!J56</f>
        <v>0</v>
      </c>
    </row>
    <row r="105" spans="1:5">
      <c r="A105" s="3"/>
      <c r="B105" s="730"/>
      <c r="C105" s="728" t="s">
        <v>59</v>
      </c>
      <c r="D105" s="728"/>
      <c r="E105" s="10">
        <f>ESF!J58</f>
        <v>0</v>
      </c>
    </row>
    <row r="106" spans="1:5">
      <c r="A106" s="3"/>
      <c r="B106" s="730"/>
      <c r="C106" s="726" t="s">
        <v>60</v>
      </c>
      <c r="D106" s="726"/>
      <c r="E106" s="8">
        <f>ESF!J60</f>
        <v>0</v>
      </c>
    </row>
    <row r="107" spans="1:5">
      <c r="A107" s="3"/>
      <c r="B107" s="730"/>
      <c r="C107" s="726" t="s">
        <v>61</v>
      </c>
      <c r="D107" s="726"/>
      <c r="E107" s="8">
        <f>ESF!J61</f>
        <v>0</v>
      </c>
    </row>
    <row r="108" spans="1:5" ht="15.75" thickBot="1">
      <c r="A108" s="3"/>
      <c r="B108" s="730"/>
      <c r="C108" s="727" t="s">
        <v>62</v>
      </c>
      <c r="D108" s="727"/>
      <c r="E108" s="9">
        <f>ESF!J63</f>
        <v>0</v>
      </c>
    </row>
    <row r="109" spans="1:5" ht="15.75" thickBot="1">
      <c r="A109" s="3"/>
      <c r="B109" s="2"/>
      <c r="C109" s="727" t="s">
        <v>63</v>
      </c>
      <c r="D109" s="727"/>
      <c r="E109" s="9">
        <f>ESF!J65</f>
        <v>0</v>
      </c>
    </row>
    <row r="110" spans="1:5">
      <c r="A110" s="3"/>
      <c r="B110" s="2"/>
      <c r="C110" s="729" t="s">
        <v>75</v>
      </c>
      <c r="D110" s="5" t="s">
        <v>64</v>
      </c>
      <c r="E110" s="10" t="str">
        <f>ESF!C73</f>
        <v>Juliana Orozco Dagnino</v>
      </c>
    </row>
    <row r="111" spans="1:5">
      <c r="A111" s="3"/>
      <c r="B111" s="2"/>
      <c r="C111" s="725"/>
      <c r="D111" s="5" t="s">
        <v>65</v>
      </c>
      <c r="E111" s="10" t="str">
        <f>ESF!C74</f>
        <v>Directora IMCACECO</v>
      </c>
    </row>
    <row r="112" spans="1:5">
      <c r="A112" s="3"/>
      <c r="B112" s="2"/>
      <c r="C112" s="725" t="s">
        <v>74</v>
      </c>
      <c r="D112" s="5" t="s">
        <v>64</v>
      </c>
      <c r="E112" s="10" t="str">
        <f>ESF!G73</f>
        <v>Ivonne Sarahi Flores Duarte</v>
      </c>
    </row>
    <row r="113" spans="1:5">
      <c r="A113" s="3"/>
      <c r="B113" s="2"/>
      <c r="C113" s="725"/>
      <c r="D113" s="5" t="s">
        <v>65</v>
      </c>
      <c r="E113" s="10" t="str">
        <f>ESF!G74</f>
        <v>Coordinadora Administrativa</v>
      </c>
    </row>
    <row r="114" spans="1:5">
      <c r="A114" s="731" t="s">
        <v>2</v>
      </c>
      <c r="B114" s="731"/>
      <c r="C114" s="731"/>
      <c r="D114" s="731"/>
      <c r="E114" s="13" t="e">
        <f>ECSF!#REF!</f>
        <v>#REF!</v>
      </c>
    </row>
    <row r="115" spans="1:5" ht="90.75">
      <c r="A115" s="731" t="s">
        <v>4</v>
      </c>
      <c r="B115" s="731"/>
      <c r="C115" s="731"/>
      <c r="D115" s="731"/>
      <c r="E115" s="13" t="str">
        <f>ECSF!C7</f>
        <v>INSTITUTO MUNICIPAL DE CAPACITACION Y CERTIFICACION POR COMPETENCIAS B.C.</v>
      </c>
    </row>
    <row r="116" spans="1:5">
      <c r="A116" s="731" t="s">
        <v>3</v>
      </c>
      <c r="B116" s="731"/>
      <c r="C116" s="731"/>
      <c r="D116" s="731"/>
      <c r="E116" s="14"/>
    </row>
    <row r="117" spans="1:5">
      <c r="A117" s="731" t="s">
        <v>73</v>
      </c>
      <c r="B117" s="731"/>
      <c r="C117" s="731"/>
      <c r="D117" s="731"/>
      <c r="E117" t="s">
        <v>72</v>
      </c>
    </row>
    <row r="118" spans="1:5">
      <c r="B118" s="733" t="s">
        <v>67</v>
      </c>
      <c r="C118" s="728" t="s">
        <v>6</v>
      </c>
      <c r="D118" s="728"/>
      <c r="E118" s="11">
        <f>ECSF!D14</f>
        <v>0</v>
      </c>
    </row>
    <row r="119" spans="1:5">
      <c r="B119" s="733"/>
      <c r="C119" s="728" t="s">
        <v>8</v>
      </c>
      <c r="D119" s="728"/>
      <c r="E119" s="11">
        <f>ECSF!D16</f>
        <v>0</v>
      </c>
    </row>
    <row r="120" spans="1:5">
      <c r="B120" s="733"/>
      <c r="C120" s="726" t="s">
        <v>10</v>
      </c>
      <c r="D120" s="726"/>
      <c r="E120" s="12">
        <f>ECSF!D18</f>
        <v>0</v>
      </c>
    </row>
    <row r="121" spans="1:5">
      <c r="B121" s="733"/>
      <c r="C121" s="726" t="s">
        <v>12</v>
      </c>
      <c r="D121" s="726"/>
      <c r="E121" s="12">
        <f>ECSF!D19</f>
        <v>0</v>
      </c>
    </row>
    <row r="122" spans="1:5">
      <c r="B122" s="733"/>
      <c r="C122" s="726" t="s">
        <v>14</v>
      </c>
      <c r="D122" s="726"/>
      <c r="E122" s="12">
        <f>ECSF!D20</f>
        <v>0</v>
      </c>
    </row>
    <row r="123" spans="1:5">
      <c r="B123" s="733"/>
      <c r="C123" s="726" t="s">
        <v>16</v>
      </c>
      <c r="D123" s="726"/>
      <c r="E123" s="12">
        <f>ECSF!D21</f>
        <v>0</v>
      </c>
    </row>
    <row r="124" spans="1:5">
      <c r="B124" s="733"/>
      <c r="C124" s="726" t="s">
        <v>18</v>
      </c>
      <c r="D124" s="726"/>
      <c r="E124" s="12">
        <f>ECSF!D22</f>
        <v>0</v>
      </c>
    </row>
    <row r="125" spans="1:5">
      <c r="B125" s="733"/>
      <c r="C125" s="726" t="s">
        <v>20</v>
      </c>
      <c r="D125" s="726"/>
      <c r="E125" s="12">
        <f>ECSF!D23</f>
        <v>0</v>
      </c>
    </row>
    <row r="126" spans="1:5">
      <c r="B126" s="733"/>
      <c r="C126" s="726" t="s">
        <v>22</v>
      </c>
      <c r="D126" s="726"/>
      <c r="E126" s="12">
        <f>ECSF!D24</f>
        <v>0</v>
      </c>
    </row>
    <row r="127" spans="1:5">
      <c r="B127" s="733"/>
      <c r="C127" s="728" t="s">
        <v>27</v>
      </c>
      <c r="D127" s="728"/>
      <c r="E127" s="11">
        <f>ECSF!D26</f>
        <v>0</v>
      </c>
    </row>
    <row r="128" spans="1:5">
      <c r="B128" s="733"/>
      <c r="C128" s="726" t="s">
        <v>29</v>
      </c>
      <c r="D128" s="726"/>
      <c r="E128" s="12">
        <f>ECSF!D28</f>
        <v>0</v>
      </c>
    </row>
    <row r="129" spans="2:5">
      <c r="B129" s="733"/>
      <c r="C129" s="726" t="s">
        <v>31</v>
      </c>
      <c r="D129" s="726"/>
      <c r="E129" s="12">
        <f>ECSF!D29</f>
        <v>0</v>
      </c>
    </row>
    <row r="130" spans="2:5">
      <c r="B130" s="733"/>
      <c r="C130" s="726" t="s">
        <v>33</v>
      </c>
      <c r="D130" s="726"/>
      <c r="E130" s="12">
        <f>ECSF!D30</f>
        <v>0</v>
      </c>
    </row>
    <row r="131" spans="2:5">
      <c r="B131" s="733"/>
      <c r="C131" s="726" t="s">
        <v>35</v>
      </c>
      <c r="D131" s="726"/>
      <c r="E131" s="12">
        <f>ECSF!D31</f>
        <v>0</v>
      </c>
    </row>
    <row r="132" spans="2:5">
      <c r="B132" s="733"/>
      <c r="C132" s="726" t="s">
        <v>37</v>
      </c>
      <c r="D132" s="726"/>
      <c r="E132" s="12">
        <f>ECSF!D32</f>
        <v>0</v>
      </c>
    </row>
    <row r="133" spans="2:5">
      <c r="B133" s="733"/>
      <c r="C133" s="726" t="s">
        <v>39</v>
      </c>
      <c r="D133" s="726"/>
      <c r="E133" s="12">
        <f>ECSF!D33</f>
        <v>0</v>
      </c>
    </row>
    <row r="134" spans="2:5">
      <c r="B134" s="733"/>
      <c r="C134" s="726" t="s">
        <v>41</v>
      </c>
      <c r="D134" s="726"/>
      <c r="E134" s="12">
        <f>ECSF!D34</f>
        <v>0</v>
      </c>
    </row>
    <row r="135" spans="2:5">
      <c r="B135" s="733"/>
      <c r="C135" s="726" t="s">
        <v>42</v>
      </c>
      <c r="D135" s="726"/>
      <c r="E135" s="12">
        <f>ECSF!D35</f>
        <v>0</v>
      </c>
    </row>
    <row r="136" spans="2:5">
      <c r="B136" s="733"/>
      <c r="C136" s="726" t="s">
        <v>44</v>
      </c>
      <c r="D136" s="726"/>
      <c r="E136" s="12">
        <f>ECSF!D36</f>
        <v>0</v>
      </c>
    </row>
    <row r="137" spans="2:5">
      <c r="B137" s="733"/>
      <c r="C137" s="728" t="s">
        <v>7</v>
      </c>
      <c r="D137" s="728"/>
      <c r="E137" s="11">
        <f>ECSF!I14</f>
        <v>0</v>
      </c>
    </row>
    <row r="138" spans="2:5">
      <c r="B138" s="733"/>
      <c r="C138" s="728" t="s">
        <v>9</v>
      </c>
      <c r="D138" s="728"/>
      <c r="E138" s="11">
        <f>ECSF!I16</f>
        <v>0</v>
      </c>
    </row>
    <row r="139" spans="2:5">
      <c r="B139" s="733"/>
      <c r="C139" s="726" t="s">
        <v>11</v>
      </c>
      <c r="D139" s="726"/>
      <c r="E139" s="12">
        <f>ECSF!I18</f>
        <v>0</v>
      </c>
    </row>
    <row r="140" spans="2:5">
      <c r="B140" s="733"/>
      <c r="C140" s="726" t="s">
        <v>13</v>
      </c>
      <c r="D140" s="726"/>
      <c r="E140" s="12">
        <f>ECSF!I19</f>
        <v>0</v>
      </c>
    </row>
    <row r="141" spans="2:5">
      <c r="B141" s="733"/>
      <c r="C141" s="726" t="s">
        <v>15</v>
      </c>
      <c r="D141" s="726"/>
      <c r="E141" s="12">
        <f>ECSF!I20</f>
        <v>0</v>
      </c>
    </row>
    <row r="142" spans="2:5">
      <c r="B142" s="733"/>
      <c r="C142" s="726" t="s">
        <v>17</v>
      </c>
      <c r="D142" s="726"/>
      <c r="E142" s="12">
        <f>ECSF!I21</f>
        <v>0</v>
      </c>
    </row>
    <row r="143" spans="2:5">
      <c r="B143" s="733"/>
      <c r="C143" s="726" t="s">
        <v>19</v>
      </c>
      <c r="D143" s="726"/>
      <c r="E143" s="12">
        <f>ECSF!I22</f>
        <v>0</v>
      </c>
    </row>
    <row r="144" spans="2:5">
      <c r="B144" s="733"/>
      <c r="C144" s="726" t="s">
        <v>21</v>
      </c>
      <c r="D144" s="726"/>
      <c r="E144" s="12">
        <f>ECSF!I23</f>
        <v>0</v>
      </c>
    </row>
    <row r="145" spans="2:5">
      <c r="B145" s="733"/>
      <c r="C145" s="726" t="s">
        <v>23</v>
      </c>
      <c r="D145" s="726"/>
      <c r="E145" s="12">
        <f>ECSF!I24</f>
        <v>0</v>
      </c>
    </row>
    <row r="146" spans="2:5">
      <c r="B146" s="733"/>
      <c r="C146" s="726" t="s">
        <v>24</v>
      </c>
      <c r="D146" s="726"/>
      <c r="E146" s="12">
        <f>ECSF!I25</f>
        <v>0</v>
      </c>
    </row>
    <row r="147" spans="2:5">
      <c r="B147" s="733"/>
      <c r="C147" s="735" t="s">
        <v>28</v>
      </c>
      <c r="D147" s="735"/>
      <c r="E147" s="11">
        <f>ECSF!I27</f>
        <v>0</v>
      </c>
    </row>
    <row r="148" spans="2:5">
      <c r="B148" s="733"/>
      <c r="C148" s="726" t="s">
        <v>30</v>
      </c>
      <c r="D148" s="726"/>
      <c r="E148" s="12">
        <f>ECSF!I29</f>
        <v>0</v>
      </c>
    </row>
    <row r="149" spans="2:5">
      <c r="B149" s="733"/>
      <c r="C149" s="726" t="s">
        <v>32</v>
      </c>
      <c r="D149" s="726"/>
      <c r="E149" s="12">
        <f>ECSF!I30</f>
        <v>0</v>
      </c>
    </row>
    <row r="150" spans="2:5">
      <c r="B150" s="733"/>
      <c r="C150" s="726" t="s">
        <v>34</v>
      </c>
      <c r="D150" s="726"/>
      <c r="E150" s="12">
        <f>ECSF!I31</f>
        <v>0</v>
      </c>
    </row>
    <row r="151" spans="2:5">
      <c r="B151" s="733"/>
      <c r="C151" s="726" t="s">
        <v>36</v>
      </c>
      <c r="D151" s="726"/>
      <c r="E151" s="12">
        <f>ECSF!I32</f>
        <v>0</v>
      </c>
    </row>
    <row r="152" spans="2:5">
      <c r="B152" s="733"/>
      <c r="C152" s="726" t="s">
        <v>38</v>
      </c>
      <c r="D152" s="726"/>
      <c r="E152" s="12">
        <f>ECSF!I33</f>
        <v>0</v>
      </c>
    </row>
    <row r="153" spans="2:5">
      <c r="B153" s="733"/>
      <c r="C153" s="726" t="s">
        <v>40</v>
      </c>
      <c r="D153" s="726"/>
      <c r="E153" s="12">
        <f>ECSF!I34</f>
        <v>0</v>
      </c>
    </row>
    <row r="154" spans="2:5">
      <c r="B154" s="733"/>
      <c r="C154" s="728" t="s">
        <v>47</v>
      </c>
      <c r="D154" s="728"/>
      <c r="E154" s="11">
        <f>ECSF!I36</f>
        <v>0</v>
      </c>
    </row>
    <row r="155" spans="2:5">
      <c r="B155" s="733"/>
      <c r="C155" s="728" t="s">
        <v>49</v>
      </c>
      <c r="D155" s="728"/>
      <c r="E155" s="11">
        <f>ECSF!I38</f>
        <v>0</v>
      </c>
    </row>
    <row r="156" spans="2:5">
      <c r="B156" s="733"/>
      <c r="C156" s="726" t="s">
        <v>50</v>
      </c>
      <c r="D156" s="726"/>
      <c r="E156" s="12">
        <f>ECSF!I40</f>
        <v>0</v>
      </c>
    </row>
    <row r="157" spans="2:5">
      <c r="B157" s="733"/>
      <c r="C157" s="726" t="s">
        <v>51</v>
      </c>
      <c r="D157" s="726"/>
      <c r="E157" s="12">
        <f>ECSF!I41</f>
        <v>0</v>
      </c>
    </row>
    <row r="158" spans="2:5">
      <c r="B158" s="733"/>
      <c r="C158" s="726" t="s">
        <v>52</v>
      </c>
      <c r="D158" s="726"/>
      <c r="E158" s="12">
        <f>ECSF!I42</f>
        <v>0</v>
      </c>
    </row>
    <row r="159" spans="2:5">
      <c r="B159" s="733"/>
      <c r="C159" s="728" t="s">
        <v>53</v>
      </c>
      <c r="D159" s="728"/>
      <c r="E159" s="11">
        <f>ECSF!I44</f>
        <v>0</v>
      </c>
    </row>
    <row r="160" spans="2:5">
      <c r="B160" s="733"/>
      <c r="C160" s="726" t="s">
        <v>54</v>
      </c>
      <c r="D160" s="726"/>
      <c r="E160" s="12">
        <f>ECSF!I46</f>
        <v>0</v>
      </c>
    </row>
    <row r="161" spans="2:5">
      <c r="B161" s="733"/>
      <c r="C161" s="726" t="s">
        <v>55</v>
      </c>
      <c r="D161" s="726"/>
      <c r="E161" s="12">
        <f>ECSF!I47</f>
        <v>0</v>
      </c>
    </row>
    <row r="162" spans="2:5">
      <c r="B162" s="733"/>
      <c r="C162" s="726" t="s">
        <v>56</v>
      </c>
      <c r="D162" s="726"/>
      <c r="E162" s="12">
        <f>ECSF!I48</f>
        <v>0</v>
      </c>
    </row>
    <row r="163" spans="2:5">
      <c r="B163" s="733"/>
      <c r="C163" s="726" t="s">
        <v>57</v>
      </c>
      <c r="D163" s="726"/>
      <c r="E163" s="12">
        <f>ECSF!I49</f>
        <v>0</v>
      </c>
    </row>
    <row r="164" spans="2:5">
      <c r="B164" s="733"/>
      <c r="C164" s="726" t="s">
        <v>58</v>
      </c>
      <c r="D164" s="726"/>
      <c r="E164" s="12">
        <f>ECSF!I50</f>
        <v>0</v>
      </c>
    </row>
    <row r="165" spans="2:5">
      <c r="B165" s="733"/>
      <c r="C165" s="728" t="s">
        <v>59</v>
      </c>
      <c r="D165" s="728"/>
      <c r="E165" s="11">
        <f>ECSF!I52</f>
        <v>0</v>
      </c>
    </row>
    <row r="166" spans="2:5">
      <c r="B166" s="733"/>
      <c r="C166" s="726" t="s">
        <v>60</v>
      </c>
      <c r="D166" s="726"/>
      <c r="E166" s="12">
        <f>ECSF!I54</f>
        <v>0</v>
      </c>
    </row>
    <row r="167" spans="2:5" ht="15" customHeight="1" thickBot="1">
      <c r="B167" s="734"/>
      <c r="C167" s="726" t="s">
        <v>61</v>
      </c>
      <c r="D167" s="726"/>
      <c r="E167" s="12">
        <f>ECSF!I55</f>
        <v>0</v>
      </c>
    </row>
    <row r="168" spans="2:5">
      <c r="B168" s="733" t="s">
        <v>68</v>
      </c>
      <c r="C168" s="728" t="s">
        <v>6</v>
      </c>
      <c r="D168" s="728"/>
      <c r="E168" s="11">
        <f>ECSF!E14</f>
        <v>0</v>
      </c>
    </row>
    <row r="169" spans="2:5" ht="15" customHeight="1">
      <c r="B169" s="733"/>
      <c r="C169" s="728" t="s">
        <v>8</v>
      </c>
      <c r="D169" s="728"/>
      <c r="E169" s="11">
        <f>ECSF!E16</f>
        <v>0</v>
      </c>
    </row>
    <row r="170" spans="2:5" ht="15" customHeight="1">
      <c r="B170" s="733"/>
      <c r="C170" s="726" t="s">
        <v>10</v>
      </c>
      <c r="D170" s="726"/>
      <c r="E170" s="12">
        <f>ECSF!E18</f>
        <v>0</v>
      </c>
    </row>
    <row r="171" spans="2:5" ht="15" customHeight="1">
      <c r="B171" s="733"/>
      <c r="C171" s="726" t="s">
        <v>12</v>
      </c>
      <c r="D171" s="726"/>
      <c r="E171" s="12">
        <f>ECSF!E19</f>
        <v>0</v>
      </c>
    </row>
    <row r="172" spans="2:5">
      <c r="B172" s="733"/>
      <c r="C172" s="726" t="s">
        <v>14</v>
      </c>
      <c r="D172" s="726"/>
      <c r="E172" s="12">
        <f>ECSF!E20</f>
        <v>0</v>
      </c>
    </row>
    <row r="173" spans="2:5">
      <c r="B173" s="733"/>
      <c r="C173" s="726" t="s">
        <v>16</v>
      </c>
      <c r="D173" s="726"/>
      <c r="E173" s="12">
        <f>ECSF!E21</f>
        <v>0</v>
      </c>
    </row>
    <row r="174" spans="2:5" ht="15" customHeight="1">
      <c r="B174" s="733"/>
      <c r="C174" s="726" t="s">
        <v>18</v>
      </c>
      <c r="D174" s="726"/>
      <c r="E174" s="12">
        <f>ECSF!E22</f>
        <v>0</v>
      </c>
    </row>
    <row r="175" spans="2:5" ht="15" customHeight="1">
      <c r="B175" s="733"/>
      <c r="C175" s="726" t="s">
        <v>20</v>
      </c>
      <c r="D175" s="726"/>
      <c r="E175" s="12">
        <f>ECSF!E23</f>
        <v>0</v>
      </c>
    </row>
    <row r="176" spans="2:5">
      <c r="B176" s="733"/>
      <c r="C176" s="726" t="s">
        <v>22</v>
      </c>
      <c r="D176" s="726"/>
      <c r="E176" s="12">
        <f>ECSF!E24</f>
        <v>0</v>
      </c>
    </row>
    <row r="177" spans="2:5" ht="15" customHeight="1">
      <c r="B177" s="733"/>
      <c r="C177" s="728" t="s">
        <v>27</v>
      </c>
      <c r="D177" s="728"/>
      <c r="E177" s="11">
        <f>ECSF!E26</f>
        <v>0</v>
      </c>
    </row>
    <row r="178" spans="2:5">
      <c r="B178" s="733"/>
      <c r="C178" s="726" t="s">
        <v>29</v>
      </c>
      <c r="D178" s="726"/>
      <c r="E178" s="12">
        <f>ECSF!E28</f>
        <v>0</v>
      </c>
    </row>
    <row r="179" spans="2:5" ht="15" customHeight="1">
      <c r="B179" s="733"/>
      <c r="C179" s="726" t="s">
        <v>31</v>
      </c>
      <c r="D179" s="726"/>
      <c r="E179" s="12">
        <f>ECSF!E29</f>
        <v>0</v>
      </c>
    </row>
    <row r="180" spans="2:5" ht="15" customHeight="1">
      <c r="B180" s="733"/>
      <c r="C180" s="726" t="s">
        <v>33</v>
      </c>
      <c r="D180" s="726"/>
      <c r="E180" s="12">
        <f>ECSF!E30</f>
        <v>0</v>
      </c>
    </row>
    <row r="181" spans="2:5" ht="15" customHeight="1">
      <c r="B181" s="733"/>
      <c r="C181" s="726" t="s">
        <v>35</v>
      </c>
      <c r="D181" s="726"/>
      <c r="E181" s="12">
        <f>ECSF!E31</f>
        <v>0</v>
      </c>
    </row>
    <row r="182" spans="2:5" ht="15" customHeight="1">
      <c r="B182" s="733"/>
      <c r="C182" s="726" t="s">
        <v>37</v>
      </c>
      <c r="D182" s="726"/>
      <c r="E182" s="12">
        <f>ECSF!E32</f>
        <v>0</v>
      </c>
    </row>
    <row r="183" spans="2:5" ht="15" customHeight="1">
      <c r="B183" s="733"/>
      <c r="C183" s="726" t="s">
        <v>39</v>
      </c>
      <c r="D183" s="726"/>
      <c r="E183" s="12">
        <f>ECSF!E33</f>
        <v>0</v>
      </c>
    </row>
    <row r="184" spans="2:5" ht="15" customHeight="1">
      <c r="B184" s="733"/>
      <c r="C184" s="726" t="s">
        <v>41</v>
      </c>
      <c r="D184" s="726"/>
      <c r="E184" s="12">
        <f>ECSF!E34</f>
        <v>0</v>
      </c>
    </row>
    <row r="185" spans="2:5" ht="15" customHeight="1">
      <c r="B185" s="733"/>
      <c r="C185" s="726" t="s">
        <v>42</v>
      </c>
      <c r="D185" s="726"/>
      <c r="E185" s="12">
        <f>ECSF!E35</f>
        <v>0</v>
      </c>
    </row>
    <row r="186" spans="2:5" ht="15" customHeight="1">
      <c r="B186" s="733"/>
      <c r="C186" s="726" t="s">
        <v>44</v>
      </c>
      <c r="D186" s="726"/>
      <c r="E186" s="12">
        <f>ECSF!E36</f>
        <v>0</v>
      </c>
    </row>
    <row r="187" spans="2:5" ht="15" customHeight="1">
      <c r="B187" s="733"/>
      <c r="C187" s="728" t="s">
        <v>7</v>
      </c>
      <c r="D187" s="728"/>
      <c r="E187" s="11">
        <f>ECSF!J14</f>
        <v>0</v>
      </c>
    </row>
    <row r="188" spans="2:5">
      <c r="B188" s="733"/>
      <c r="C188" s="728" t="s">
        <v>9</v>
      </c>
      <c r="D188" s="728"/>
      <c r="E188" s="11">
        <f>ECSF!J16</f>
        <v>0</v>
      </c>
    </row>
    <row r="189" spans="2:5">
      <c r="B189" s="733"/>
      <c r="C189" s="726" t="s">
        <v>11</v>
      </c>
      <c r="D189" s="726"/>
      <c r="E189" s="12">
        <f>ECSF!J18</f>
        <v>0</v>
      </c>
    </row>
    <row r="190" spans="2:5">
      <c r="B190" s="733"/>
      <c r="C190" s="726" t="s">
        <v>13</v>
      </c>
      <c r="D190" s="726"/>
      <c r="E190" s="12">
        <f>ECSF!J19</f>
        <v>0</v>
      </c>
    </row>
    <row r="191" spans="2:5" ht="15" customHeight="1">
      <c r="B191" s="733"/>
      <c r="C191" s="726" t="s">
        <v>15</v>
      </c>
      <c r="D191" s="726"/>
      <c r="E191" s="12">
        <f>ECSF!J20</f>
        <v>0</v>
      </c>
    </row>
    <row r="192" spans="2:5">
      <c r="B192" s="733"/>
      <c r="C192" s="726" t="s">
        <v>17</v>
      </c>
      <c r="D192" s="726"/>
      <c r="E192" s="12">
        <f>ECSF!J21</f>
        <v>0</v>
      </c>
    </row>
    <row r="193" spans="2:5" ht="15" customHeight="1">
      <c r="B193" s="733"/>
      <c r="C193" s="726" t="s">
        <v>19</v>
      </c>
      <c r="D193" s="726"/>
      <c r="E193" s="12">
        <f>ECSF!J22</f>
        <v>0</v>
      </c>
    </row>
    <row r="194" spans="2:5" ht="15" customHeight="1">
      <c r="B194" s="733"/>
      <c r="C194" s="726" t="s">
        <v>21</v>
      </c>
      <c r="D194" s="726"/>
      <c r="E194" s="12">
        <f>ECSF!J23</f>
        <v>0</v>
      </c>
    </row>
    <row r="195" spans="2:5" ht="15" customHeight="1">
      <c r="B195" s="733"/>
      <c r="C195" s="726" t="s">
        <v>23</v>
      </c>
      <c r="D195" s="726"/>
      <c r="E195" s="12">
        <f>ECSF!J24</f>
        <v>0</v>
      </c>
    </row>
    <row r="196" spans="2:5" ht="15" customHeight="1">
      <c r="B196" s="733"/>
      <c r="C196" s="726" t="s">
        <v>24</v>
      </c>
      <c r="D196" s="726"/>
      <c r="E196" s="12">
        <f>ECSF!J25</f>
        <v>0</v>
      </c>
    </row>
    <row r="197" spans="2:5" ht="15" customHeight="1">
      <c r="B197" s="733"/>
      <c r="C197" s="735" t="s">
        <v>28</v>
      </c>
      <c r="D197" s="735"/>
      <c r="E197" s="11">
        <f>ECSF!J27</f>
        <v>0</v>
      </c>
    </row>
    <row r="198" spans="2:5" ht="15" customHeight="1">
      <c r="B198" s="733"/>
      <c r="C198" s="726" t="s">
        <v>30</v>
      </c>
      <c r="D198" s="726"/>
      <c r="E198" s="12">
        <f>ECSF!J29</f>
        <v>0</v>
      </c>
    </row>
    <row r="199" spans="2:5" ht="15" customHeight="1">
      <c r="B199" s="733"/>
      <c r="C199" s="726" t="s">
        <v>32</v>
      </c>
      <c r="D199" s="726"/>
      <c r="E199" s="12">
        <f>ECSF!J30</f>
        <v>0</v>
      </c>
    </row>
    <row r="200" spans="2:5" ht="15" customHeight="1">
      <c r="B200" s="733"/>
      <c r="C200" s="726" t="s">
        <v>34</v>
      </c>
      <c r="D200" s="726"/>
      <c r="E200" s="12">
        <f>ECSF!J31</f>
        <v>0</v>
      </c>
    </row>
    <row r="201" spans="2:5">
      <c r="B201" s="733"/>
      <c r="C201" s="726" t="s">
        <v>36</v>
      </c>
      <c r="D201" s="726"/>
      <c r="E201" s="12">
        <f>ECSF!J32</f>
        <v>0</v>
      </c>
    </row>
    <row r="202" spans="2:5" ht="15" customHeight="1">
      <c r="B202" s="733"/>
      <c r="C202" s="726" t="s">
        <v>38</v>
      </c>
      <c r="D202" s="726"/>
      <c r="E202" s="12">
        <f>ECSF!J33</f>
        <v>0</v>
      </c>
    </row>
    <row r="203" spans="2:5">
      <c r="B203" s="733"/>
      <c r="C203" s="726" t="s">
        <v>40</v>
      </c>
      <c r="D203" s="726"/>
      <c r="E203" s="12">
        <f>ECSF!J34</f>
        <v>0</v>
      </c>
    </row>
    <row r="204" spans="2:5" ht="15" customHeight="1">
      <c r="B204" s="733"/>
      <c r="C204" s="728" t="s">
        <v>47</v>
      </c>
      <c r="D204" s="728"/>
      <c r="E204" s="11">
        <f>ECSF!J36</f>
        <v>0</v>
      </c>
    </row>
    <row r="205" spans="2:5" ht="15" customHeight="1">
      <c r="B205" s="733"/>
      <c r="C205" s="728" t="s">
        <v>49</v>
      </c>
      <c r="D205" s="728"/>
      <c r="E205" s="11">
        <f>ECSF!J38</f>
        <v>0</v>
      </c>
    </row>
    <row r="206" spans="2:5" ht="15" customHeight="1">
      <c r="B206" s="733"/>
      <c r="C206" s="726" t="s">
        <v>50</v>
      </c>
      <c r="D206" s="726"/>
      <c r="E206" s="12">
        <f>ECSF!J40</f>
        <v>0</v>
      </c>
    </row>
    <row r="207" spans="2:5" ht="15" customHeight="1">
      <c r="B207" s="733"/>
      <c r="C207" s="726" t="s">
        <v>51</v>
      </c>
      <c r="D207" s="726"/>
      <c r="E207" s="12">
        <f>ECSF!J41</f>
        <v>0</v>
      </c>
    </row>
    <row r="208" spans="2:5" ht="15" customHeight="1">
      <c r="B208" s="733"/>
      <c r="C208" s="726" t="s">
        <v>52</v>
      </c>
      <c r="D208" s="726"/>
      <c r="E208" s="12">
        <f>ECSF!J42</f>
        <v>0</v>
      </c>
    </row>
    <row r="209" spans="2:5" ht="15" customHeight="1">
      <c r="B209" s="733"/>
      <c r="C209" s="728" t="s">
        <v>53</v>
      </c>
      <c r="D209" s="728"/>
      <c r="E209" s="11">
        <f>ECSF!J44</f>
        <v>0</v>
      </c>
    </row>
    <row r="210" spans="2:5">
      <c r="B210" s="733"/>
      <c r="C210" s="726" t="s">
        <v>54</v>
      </c>
      <c r="D210" s="726"/>
      <c r="E210" s="12">
        <f>ECSF!J46</f>
        <v>0</v>
      </c>
    </row>
    <row r="211" spans="2:5" ht="15" customHeight="1">
      <c r="B211" s="733"/>
      <c r="C211" s="726" t="s">
        <v>55</v>
      </c>
      <c r="D211" s="726"/>
      <c r="E211" s="12">
        <f>ECSF!J47</f>
        <v>0</v>
      </c>
    </row>
    <row r="212" spans="2:5">
      <c r="B212" s="733"/>
      <c r="C212" s="726" t="s">
        <v>56</v>
      </c>
      <c r="D212" s="726"/>
      <c r="E212" s="12">
        <f>ECSF!J48</f>
        <v>0</v>
      </c>
    </row>
    <row r="213" spans="2:5" ht="15" customHeight="1">
      <c r="B213" s="733"/>
      <c r="C213" s="726" t="s">
        <v>57</v>
      </c>
      <c r="D213" s="726"/>
      <c r="E213" s="12">
        <f>ECSF!J49</f>
        <v>0</v>
      </c>
    </row>
    <row r="214" spans="2:5">
      <c r="B214" s="733"/>
      <c r="C214" s="726" t="s">
        <v>58</v>
      </c>
      <c r="D214" s="726"/>
      <c r="E214" s="12">
        <f>ECSF!J50</f>
        <v>0</v>
      </c>
    </row>
    <row r="215" spans="2:5">
      <c r="B215" s="733"/>
      <c r="C215" s="728" t="s">
        <v>59</v>
      </c>
      <c r="D215" s="728"/>
      <c r="E215" s="11">
        <f>ECSF!J52</f>
        <v>0</v>
      </c>
    </row>
    <row r="216" spans="2:5">
      <c r="B216" s="733"/>
      <c r="C216" s="726" t="s">
        <v>60</v>
      </c>
      <c r="D216" s="726"/>
      <c r="E216" s="12">
        <f>ECSF!J54</f>
        <v>0</v>
      </c>
    </row>
    <row r="217" spans="2:5" ht="15.75" thickBot="1">
      <c r="B217" s="734"/>
      <c r="C217" s="726" t="s">
        <v>61</v>
      </c>
      <c r="D217" s="726"/>
      <c r="E217" s="12">
        <f>ECSF!J55</f>
        <v>0</v>
      </c>
    </row>
    <row r="218" spans="2:5">
      <c r="C218" s="729" t="s">
        <v>75</v>
      </c>
      <c r="D218" s="5" t="s">
        <v>64</v>
      </c>
      <c r="E218" s="15" t="str">
        <f>ECSF!C62</f>
        <v>Juliana Orozco Dagnino</v>
      </c>
    </row>
    <row r="219" spans="2:5">
      <c r="C219" s="725"/>
      <c r="D219" s="5" t="s">
        <v>65</v>
      </c>
      <c r="E219" s="15" t="str">
        <f>ECSF!C63</f>
        <v>Directora IMCACECO</v>
      </c>
    </row>
    <row r="220" spans="2:5">
      <c r="C220" s="725" t="s">
        <v>74</v>
      </c>
      <c r="D220" s="5" t="s">
        <v>64</v>
      </c>
      <c r="E220" s="15" t="str">
        <f>ECSF!G62</f>
        <v>Ivonne Sarahi Flores Duarte</v>
      </c>
    </row>
    <row r="221" spans="2:5">
      <c r="C221" s="725"/>
      <c r="D221" s="5" t="s">
        <v>65</v>
      </c>
      <c r="E221" s="15" t="str">
        <f>ECSF!G63</f>
        <v>Coordinadora Administrativa</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zoomScale="90" zoomScaleNormal="90" workbookViewId="0">
      <selection activeCell="C5" sqref="C5:G5"/>
    </sheetView>
  </sheetViews>
  <sheetFormatPr defaultColWidth="11.42578125" defaultRowHeight="12"/>
  <cols>
    <col min="1" max="1" width="1.140625" style="78" customWidth="1"/>
    <col min="2" max="2" width="11.7109375" style="78" customWidth="1"/>
    <col min="3" max="3" width="54.42578125" style="78" customWidth="1"/>
    <col min="4" max="4" width="19.140625" style="191" customWidth="1"/>
    <col min="5" max="5" width="19.28515625" style="78" customWidth="1"/>
    <col min="6" max="6" width="19" style="78" customWidth="1"/>
    <col min="7" max="7" width="21.28515625" style="78" customWidth="1"/>
    <col min="8" max="8" width="18.7109375" style="78" customWidth="1"/>
    <col min="9" max="9" width="1.140625" style="78" customWidth="1"/>
    <col min="10" max="16384" width="11.42578125" style="78"/>
  </cols>
  <sheetData>
    <row r="1" spans="1:13" s="115" customFormat="1" ht="6" customHeight="1">
      <c r="B1" s="116"/>
      <c r="C1" s="757"/>
      <c r="D1" s="757"/>
      <c r="E1" s="757"/>
      <c r="F1" s="758"/>
      <c r="G1" s="758"/>
      <c r="H1" s="758"/>
      <c r="I1" s="183"/>
      <c r="J1" s="152"/>
      <c r="K1" s="152"/>
    </row>
    <row r="2" spans="1:13" s="115" customFormat="1" ht="6" customHeight="1">
      <c r="B2" s="116"/>
    </row>
    <row r="3" spans="1:13" s="115" customFormat="1" ht="14.1" customHeight="1">
      <c r="B3" s="118"/>
      <c r="C3" s="745" t="s">
        <v>449</v>
      </c>
      <c r="D3" s="745"/>
      <c r="E3" s="745"/>
      <c r="F3" s="745"/>
      <c r="G3" s="745"/>
      <c r="H3" s="118"/>
      <c r="I3" s="118"/>
      <c r="J3" s="78"/>
      <c r="K3" s="78"/>
    </row>
    <row r="4" spans="1:13" s="115" customFormat="1" ht="14.1" customHeight="1">
      <c r="B4" s="118"/>
      <c r="C4" s="745" t="s">
        <v>145</v>
      </c>
      <c r="D4" s="745"/>
      <c r="E4" s="745"/>
      <c r="F4" s="745"/>
      <c r="G4" s="745"/>
      <c r="H4" s="118"/>
      <c r="I4" s="118"/>
      <c r="J4" s="78"/>
      <c r="K4" s="78"/>
    </row>
    <row r="5" spans="1:13" s="115" customFormat="1" ht="14.1" customHeight="1">
      <c r="B5" s="118"/>
      <c r="C5" s="759" t="s">
        <v>458</v>
      </c>
      <c r="D5" s="759"/>
      <c r="E5" s="759"/>
      <c r="F5" s="759"/>
      <c r="G5" s="759"/>
      <c r="H5" s="118"/>
      <c r="I5" s="118"/>
      <c r="J5" s="78"/>
      <c r="K5" s="78"/>
    </row>
    <row r="6" spans="1:13" s="115" customFormat="1" ht="14.1" customHeight="1">
      <c r="B6" s="118"/>
      <c r="C6" s="745" t="s">
        <v>1</v>
      </c>
      <c r="D6" s="745"/>
      <c r="E6" s="745"/>
      <c r="F6" s="745"/>
      <c r="G6" s="745"/>
      <c r="H6" s="118"/>
      <c r="I6" s="118"/>
      <c r="J6" s="78"/>
      <c r="K6" s="78"/>
    </row>
    <row r="7" spans="1:13" s="115" customFormat="1" ht="20.100000000000001" customHeight="1">
      <c r="A7" s="120"/>
      <c r="B7" s="121"/>
      <c r="C7" s="746" t="str">
        <f>+EA!C5</f>
        <v>INSTITUTO MUNICIPAL DE CAPACITACION Y CERTIFICACION POR COMPETENCIAS B.C.</v>
      </c>
      <c r="D7" s="746"/>
      <c r="E7" s="746"/>
      <c r="F7" s="746"/>
      <c r="G7" s="746"/>
      <c r="H7" s="82"/>
      <c r="I7" s="184"/>
      <c r="J7" s="184"/>
      <c r="K7" s="184"/>
      <c r="L7" s="184"/>
      <c r="M7" s="184"/>
    </row>
    <row r="8" spans="1:13" s="115" customFormat="1" ht="6.75" customHeight="1">
      <c r="A8" s="716"/>
      <c r="B8" s="716"/>
      <c r="C8" s="716"/>
      <c r="D8" s="716"/>
      <c r="E8" s="716"/>
      <c r="F8" s="716"/>
      <c r="G8" s="716"/>
      <c r="H8" s="716"/>
      <c r="I8" s="716"/>
    </row>
    <row r="9" spans="1:13" s="115" customFormat="1" ht="3" customHeight="1">
      <c r="A9" s="716"/>
      <c r="B9" s="716"/>
      <c r="C9" s="716"/>
      <c r="D9" s="716"/>
      <c r="E9" s="716"/>
      <c r="F9" s="716"/>
      <c r="G9" s="716"/>
      <c r="H9" s="716"/>
      <c r="I9" s="716"/>
    </row>
    <row r="10" spans="1:13" s="185" customFormat="1" ht="30">
      <c r="A10" s="370"/>
      <c r="B10" s="747" t="s">
        <v>76</v>
      </c>
      <c r="C10" s="747"/>
      <c r="D10" s="371" t="s">
        <v>146</v>
      </c>
      <c r="E10" s="371" t="s">
        <v>147</v>
      </c>
      <c r="F10" s="372" t="s">
        <v>148</v>
      </c>
      <c r="G10" s="372" t="s">
        <v>149</v>
      </c>
      <c r="H10" s="372" t="s">
        <v>150</v>
      </c>
      <c r="I10" s="373"/>
    </row>
    <row r="11" spans="1:13" s="185" customFormat="1" ht="15">
      <c r="A11" s="374"/>
      <c r="B11" s="748"/>
      <c r="C11" s="748"/>
      <c r="D11" s="375">
        <v>1</v>
      </c>
      <c r="E11" s="375">
        <v>2</v>
      </c>
      <c r="F11" s="376">
        <v>3</v>
      </c>
      <c r="G11" s="376" t="s">
        <v>151</v>
      </c>
      <c r="H11" s="376" t="s">
        <v>152</v>
      </c>
      <c r="I11" s="377"/>
    </row>
    <row r="12" spans="1:13" s="115" customFormat="1" ht="3" customHeight="1">
      <c r="A12" s="749"/>
      <c r="B12" s="750"/>
      <c r="C12" s="750"/>
      <c r="D12" s="750"/>
      <c r="E12" s="750"/>
      <c r="F12" s="750"/>
      <c r="G12" s="750"/>
      <c r="H12" s="750"/>
      <c r="I12" s="751"/>
    </row>
    <row r="13" spans="1:13" s="115" customFormat="1" ht="3" customHeight="1">
      <c r="A13" s="752"/>
      <c r="B13" s="753"/>
      <c r="C13" s="753"/>
      <c r="D13" s="753"/>
      <c r="E13" s="753"/>
      <c r="F13" s="753"/>
      <c r="G13" s="753"/>
      <c r="H13" s="753"/>
      <c r="I13" s="754"/>
      <c r="J13" s="78"/>
      <c r="K13" s="78"/>
    </row>
    <row r="14" spans="1:13" s="115" customFormat="1" ht="15">
      <c r="A14" s="378"/>
      <c r="B14" s="755" t="s">
        <v>6</v>
      </c>
      <c r="C14" s="755"/>
      <c r="D14" s="379">
        <v>0</v>
      </c>
      <c r="E14" s="379">
        <v>0</v>
      </c>
      <c r="F14" s="379">
        <v>0</v>
      </c>
      <c r="G14" s="379">
        <f t="shared" ref="G14:H14" si="0">+G16+G26</f>
        <v>0</v>
      </c>
      <c r="H14" s="379">
        <f t="shared" si="0"/>
        <v>0</v>
      </c>
      <c r="I14" s="380"/>
      <c r="J14" s="78"/>
      <c r="K14" s="78"/>
    </row>
    <row r="15" spans="1:13" s="115" customFormat="1" ht="5.0999999999999996" customHeight="1">
      <c r="A15" s="378"/>
      <c r="B15" s="381"/>
      <c r="C15" s="381"/>
      <c r="D15" s="379"/>
      <c r="E15" s="379"/>
      <c r="F15" s="379"/>
      <c r="G15" s="379"/>
      <c r="H15" s="379"/>
      <c r="I15" s="380"/>
      <c r="J15" s="78"/>
      <c r="K15" s="78"/>
    </row>
    <row r="16" spans="1:13" s="115" customFormat="1" ht="20.25">
      <c r="A16" s="382"/>
      <c r="B16" s="704" t="s">
        <v>8</v>
      </c>
      <c r="C16" s="704"/>
      <c r="D16" s="383">
        <v>0</v>
      </c>
      <c r="E16" s="383">
        <v>0</v>
      </c>
      <c r="F16" s="383">
        <v>0</v>
      </c>
      <c r="G16" s="383">
        <f>D16+E16-F16</f>
        <v>0</v>
      </c>
      <c r="H16" s="383">
        <f>G16-D16</f>
        <v>0</v>
      </c>
      <c r="I16" s="384"/>
      <c r="J16" s="78"/>
      <c r="K16" s="186"/>
    </row>
    <row r="17" spans="1:14" s="115" customFormat="1" ht="5.0999999999999996" customHeight="1">
      <c r="A17" s="385"/>
      <c r="B17" s="386"/>
      <c r="C17" s="386"/>
      <c r="D17" s="387"/>
      <c r="E17" s="387"/>
      <c r="F17" s="387"/>
      <c r="G17" s="387"/>
      <c r="H17" s="387"/>
      <c r="I17" s="388"/>
      <c r="J17" s="78"/>
      <c r="K17" s="186"/>
    </row>
    <row r="18" spans="1:14" s="295" customFormat="1" ht="19.5" customHeight="1">
      <c r="A18" s="389"/>
      <c r="B18" s="756" t="s">
        <v>10</v>
      </c>
      <c r="C18" s="756"/>
      <c r="D18" s="390">
        <v>0</v>
      </c>
      <c r="E18" s="390">
        <v>0</v>
      </c>
      <c r="F18" s="390">
        <v>0</v>
      </c>
      <c r="G18" s="359">
        <f>D18+E18-F18</f>
        <v>0</v>
      </c>
      <c r="H18" s="359">
        <f>G18-D18</f>
        <v>0</v>
      </c>
      <c r="I18" s="391"/>
      <c r="J18" s="257"/>
      <c r="K18" s="294" t="str">
        <f>IF(G18=ESF!D18," ","Error")</f>
        <v xml:space="preserve"> </v>
      </c>
    </row>
    <row r="19" spans="1:14" s="115" customFormat="1" ht="19.5" customHeight="1">
      <c r="A19" s="385"/>
      <c r="B19" s="739" t="s">
        <v>12</v>
      </c>
      <c r="C19" s="739"/>
      <c r="D19" s="392">
        <v>0</v>
      </c>
      <c r="E19" s="392">
        <v>0</v>
      </c>
      <c r="F19" s="392">
        <v>0</v>
      </c>
      <c r="G19" s="359">
        <v>0</v>
      </c>
      <c r="H19" s="351">
        <f t="shared" ref="H19:H24" si="1">G19-D19</f>
        <v>0</v>
      </c>
      <c r="I19" s="388"/>
      <c r="J19" s="78"/>
      <c r="K19" s="186" t="str">
        <f>IF(G19=ESF!D19," ","Error")</f>
        <v xml:space="preserve"> </v>
      </c>
    </row>
    <row r="20" spans="1:14" s="115" customFormat="1" ht="19.5" customHeight="1">
      <c r="A20" s="385"/>
      <c r="B20" s="739" t="s">
        <v>14</v>
      </c>
      <c r="C20" s="739"/>
      <c r="D20" s="392">
        <v>0</v>
      </c>
      <c r="E20" s="392">
        <v>0</v>
      </c>
      <c r="F20" s="392">
        <v>0</v>
      </c>
      <c r="G20" s="359">
        <f t="shared" ref="G20:G24" si="2">D20+E20-F20</f>
        <v>0</v>
      </c>
      <c r="H20" s="351">
        <f t="shared" si="1"/>
        <v>0</v>
      </c>
      <c r="I20" s="388"/>
      <c r="J20" s="78"/>
      <c r="K20" s="186" t="str">
        <f>IF(G20=ESF!D20," ","Error")</f>
        <v xml:space="preserve"> </v>
      </c>
    </row>
    <row r="21" spans="1:14" s="115" customFormat="1" ht="19.5" customHeight="1">
      <c r="A21" s="385"/>
      <c r="B21" s="739" t="s">
        <v>16</v>
      </c>
      <c r="C21" s="739"/>
      <c r="D21" s="392">
        <f>+ESF!E21</f>
        <v>0</v>
      </c>
      <c r="E21" s="392">
        <v>0</v>
      </c>
      <c r="F21" s="392">
        <v>0</v>
      </c>
      <c r="G21" s="359">
        <f t="shared" si="2"/>
        <v>0</v>
      </c>
      <c r="H21" s="351">
        <f t="shared" si="1"/>
        <v>0</v>
      </c>
      <c r="I21" s="388"/>
      <c r="J21" s="78"/>
      <c r="K21" s="186" t="str">
        <f>IF(G21=ESF!D21," ","Error")</f>
        <v xml:space="preserve"> </v>
      </c>
      <c r="N21" s="115" t="s">
        <v>134</v>
      </c>
    </row>
    <row r="22" spans="1:14" s="115" customFormat="1" ht="19.5" customHeight="1">
      <c r="A22" s="385"/>
      <c r="B22" s="739" t="s">
        <v>18</v>
      </c>
      <c r="C22" s="739"/>
      <c r="D22" s="392">
        <f>+ESF!E22</f>
        <v>0</v>
      </c>
      <c r="E22" s="392">
        <v>0</v>
      </c>
      <c r="F22" s="392">
        <v>0</v>
      </c>
      <c r="G22" s="359">
        <f t="shared" si="2"/>
        <v>0</v>
      </c>
      <c r="H22" s="351">
        <f t="shared" si="1"/>
        <v>0</v>
      </c>
      <c r="I22" s="388"/>
      <c r="J22" s="78"/>
      <c r="K22" s="186" t="str">
        <f>IF(G22=ESF!D22," ","Error")</f>
        <v xml:space="preserve"> </v>
      </c>
    </row>
    <row r="23" spans="1:14" s="115" customFormat="1" ht="19.5" customHeight="1">
      <c r="A23" s="385"/>
      <c r="B23" s="739" t="s">
        <v>20</v>
      </c>
      <c r="C23" s="739"/>
      <c r="D23" s="392">
        <f>+ESF!E23</f>
        <v>0</v>
      </c>
      <c r="E23" s="392">
        <v>0</v>
      </c>
      <c r="F23" s="392">
        <v>0</v>
      </c>
      <c r="G23" s="359">
        <f t="shared" si="2"/>
        <v>0</v>
      </c>
      <c r="H23" s="351">
        <f t="shared" si="1"/>
        <v>0</v>
      </c>
      <c r="I23" s="388"/>
      <c r="J23" s="78"/>
      <c r="K23" s="186" t="str">
        <f>IF(G23=ESF!D23," ","Error")</f>
        <v xml:space="preserve"> </v>
      </c>
      <c r="L23" s="115" t="s">
        <v>134</v>
      </c>
    </row>
    <row r="24" spans="1:14" ht="19.5" customHeight="1">
      <c r="A24" s="385"/>
      <c r="B24" s="739" t="s">
        <v>22</v>
      </c>
      <c r="C24" s="739"/>
      <c r="D24" s="392">
        <f>+ESF!E24</f>
        <v>0</v>
      </c>
      <c r="E24" s="392">
        <v>0</v>
      </c>
      <c r="F24" s="392">
        <v>0</v>
      </c>
      <c r="G24" s="359">
        <f t="shared" si="2"/>
        <v>0</v>
      </c>
      <c r="H24" s="351">
        <f t="shared" si="1"/>
        <v>0</v>
      </c>
      <c r="I24" s="388"/>
      <c r="K24" s="186" t="str">
        <f>IF(G24=ESF!D24," ","Error")</f>
        <v xml:space="preserve"> </v>
      </c>
    </row>
    <row r="25" spans="1:14" ht="20.25">
      <c r="A25" s="385"/>
      <c r="B25" s="393"/>
      <c r="C25" s="393"/>
      <c r="D25" s="394"/>
      <c r="E25" s="394"/>
      <c r="F25" s="394"/>
      <c r="G25" s="395"/>
      <c r="H25" s="394"/>
      <c r="I25" s="388"/>
      <c r="K25" s="186"/>
    </row>
    <row r="26" spans="1:14" ht="20.25">
      <c r="A26" s="382"/>
      <c r="B26" s="704" t="s">
        <v>27</v>
      </c>
      <c r="C26" s="704"/>
      <c r="D26" s="383">
        <f>SUM(D28:D36)</f>
        <v>0</v>
      </c>
      <c r="E26" s="383">
        <f>SUM(E28:E36)</f>
        <v>0</v>
      </c>
      <c r="F26" s="383">
        <f>SUM(F28:F36)</f>
        <v>0</v>
      </c>
      <c r="G26" s="396">
        <f>D26+E26-F26</f>
        <v>0</v>
      </c>
      <c r="H26" s="383">
        <f>G26-D26</f>
        <v>0</v>
      </c>
      <c r="I26" s="384"/>
      <c r="K26" s="186"/>
    </row>
    <row r="27" spans="1:14" ht="5.0999999999999996" customHeight="1">
      <c r="A27" s="385"/>
      <c r="B27" s="386"/>
      <c r="C27" s="393"/>
      <c r="D27" s="387"/>
      <c r="E27" s="387"/>
      <c r="F27" s="387"/>
      <c r="G27" s="397"/>
      <c r="H27" s="387"/>
      <c r="I27" s="388"/>
      <c r="K27" s="186"/>
    </row>
    <row r="28" spans="1:14" ht="19.5" customHeight="1">
      <c r="A28" s="385"/>
      <c r="B28" s="739" t="s">
        <v>29</v>
      </c>
      <c r="C28" s="739"/>
      <c r="D28" s="392">
        <f>+ESF!E31</f>
        <v>0</v>
      </c>
      <c r="E28" s="392">
        <v>0</v>
      </c>
      <c r="F28" s="392">
        <v>0</v>
      </c>
      <c r="G28" s="359">
        <f>D28+E28-F28</f>
        <v>0</v>
      </c>
      <c r="H28" s="351">
        <f>G28-D28</f>
        <v>0</v>
      </c>
      <c r="I28" s="388"/>
      <c r="K28" s="186" t="str">
        <f>IF(G28=ESF!D31," ","error")</f>
        <v xml:space="preserve"> </v>
      </c>
    </row>
    <row r="29" spans="1:14" ht="19.5" customHeight="1">
      <c r="A29" s="385"/>
      <c r="B29" s="739" t="s">
        <v>31</v>
      </c>
      <c r="C29" s="739"/>
      <c r="D29" s="392">
        <f>+ESF!E32</f>
        <v>0</v>
      </c>
      <c r="E29" s="392">
        <v>0</v>
      </c>
      <c r="F29" s="392">
        <v>0</v>
      </c>
      <c r="G29" s="359">
        <f t="shared" ref="G29:G36" si="3">D29+E29-F29</f>
        <v>0</v>
      </c>
      <c r="H29" s="351">
        <f t="shared" ref="H29:H36" si="4">G29-D29</f>
        <v>0</v>
      </c>
      <c r="I29" s="388"/>
      <c r="K29" s="186" t="str">
        <f>IF(G29=ESF!D32," ","error")</f>
        <v xml:space="preserve"> </v>
      </c>
    </row>
    <row r="30" spans="1:14" ht="19.5" customHeight="1">
      <c r="A30" s="385"/>
      <c r="B30" s="739" t="s">
        <v>33</v>
      </c>
      <c r="C30" s="739"/>
      <c r="D30" s="392">
        <f>+ESF!E33</f>
        <v>0</v>
      </c>
      <c r="E30" s="392">
        <v>0</v>
      </c>
      <c r="F30" s="392">
        <v>0</v>
      </c>
      <c r="G30" s="359">
        <f t="shared" si="3"/>
        <v>0</v>
      </c>
      <c r="H30" s="351">
        <f t="shared" si="4"/>
        <v>0</v>
      </c>
      <c r="I30" s="388"/>
      <c r="K30" s="186" t="str">
        <f>IF(G30=ESF!D33," ","error")</f>
        <v xml:space="preserve"> </v>
      </c>
    </row>
    <row r="31" spans="1:14" ht="19.5" customHeight="1">
      <c r="A31" s="385"/>
      <c r="B31" s="739" t="s">
        <v>153</v>
      </c>
      <c r="C31" s="739"/>
      <c r="D31" s="392">
        <f>+ESF!E34</f>
        <v>0</v>
      </c>
      <c r="E31" s="392">
        <v>0</v>
      </c>
      <c r="F31" s="392">
        <v>0</v>
      </c>
      <c r="G31" s="359">
        <f t="shared" si="3"/>
        <v>0</v>
      </c>
      <c r="H31" s="351">
        <f t="shared" si="4"/>
        <v>0</v>
      </c>
      <c r="I31" s="388"/>
      <c r="K31" s="186" t="str">
        <f>IF(G31=ESF!D34," ","error")</f>
        <v xml:space="preserve"> </v>
      </c>
    </row>
    <row r="32" spans="1:14" ht="19.5" customHeight="1">
      <c r="A32" s="385"/>
      <c r="B32" s="739" t="s">
        <v>37</v>
      </c>
      <c r="C32" s="739"/>
      <c r="D32" s="392">
        <f>+ESF!E35</f>
        <v>0</v>
      </c>
      <c r="E32" s="392">
        <v>0</v>
      </c>
      <c r="F32" s="392">
        <v>0</v>
      </c>
      <c r="G32" s="359">
        <f t="shared" si="3"/>
        <v>0</v>
      </c>
      <c r="H32" s="351">
        <f t="shared" si="4"/>
        <v>0</v>
      </c>
      <c r="I32" s="388"/>
      <c r="K32" s="186" t="str">
        <f>IF(G32=ESF!D35," ","error")</f>
        <v xml:space="preserve"> </v>
      </c>
    </row>
    <row r="33" spans="1:17" ht="19.5" customHeight="1">
      <c r="A33" s="385"/>
      <c r="B33" s="739" t="s">
        <v>39</v>
      </c>
      <c r="C33" s="739"/>
      <c r="D33" s="392">
        <f>+ESF!E36</f>
        <v>0</v>
      </c>
      <c r="E33" s="392">
        <v>0</v>
      </c>
      <c r="F33" s="392">
        <v>0</v>
      </c>
      <c r="G33" s="359">
        <f t="shared" si="3"/>
        <v>0</v>
      </c>
      <c r="H33" s="351">
        <f t="shared" si="4"/>
        <v>0</v>
      </c>
      <c r="I33" s="388"/>
      <c r="K33" s="186" t="str">
        <f>IF(G33=ESF!D36," ","error")</f>
        <v xml:space="preserve"> </v>
      </c>
    </row>
    <row r="34" spans="1:17" ht="19.5" customHeight="1">
      <c r="A34" s="385"/>
      <c r="B34" s="739" t="s">
        <v>41</v>
      </c>
      <c r="C34" s="739"/>
      <c r="D34" s="392">
        <f>+ESF!E37</f>
        <v>0</v>
      </c>
      <c r="E34" s="392">
        <v>0</v>
      </c>
      <c r="F34" s="392">
        <v>0</v>
      </c>
      <c r="G34" s="359">
        <f t="shared" si="3"/>
        <v>0</v>
      </c>
      <c r="H34" s="351">
        <f t="shared" si="4"/>
        <v>0</v>
      </c>
      <c r="I34" s="388"/>
      <c r="K34" s="186" t="str">
        <f>IF(G34=ESF!D37," ","error")</f>
        <v xml:space="preserve"> </v>
      </c>
    </row>
    <row r="35" spans="1:17" ht="19.5" customHeight="1">
      <c r="A35" s="385"/>
      <c r="B35" s="739" t="s">
        <v>42</v>
      </c>
      <c r="C35" s="739"/>
      <c r="D35" s="392">
        <f>+ESF!E38</f>
        <v>0</v>
      </c>
      <c r="E35" s="392">
        <v>0</v>
      </c>
      <c r="F35" s="392">
        <v>0</v>
      </c>
      <c r="G35" s="359">
        <f t="shared" si="3"/>
        <v>0</v>
      </c>
      <c r="H35" s="351">
        <f t="shared" si="4"/>
        <v>0</v>
      </c>
      <c r="I35" s="388"/>
      <c r="K35" s="186" t="str">
        <f>IF(G35=ESF!D38," ","error")</f>
        <v xml:space="preserve"> </v>
      </c>
    </row>
    <row r="36" spans="1:17" ht="19.5" customHeight="1">
      <c r="A36" s="385"/>
      <c r="B36" s="739" t="s">
        <v>44</v>
      </c>
      <c r="C36" s="739"/>
      <c r="D36" s="392">
        <f>+ESF!E39</f>
        <v>0</v>
      </c>
      <c r="E36" s="392">
        <v>0</v>
      </c>
      <c r="F36" s="392">
        <v>0</v>
      </c>
      <c r="G36" s="359">
        <f t="shared" si="3"/>
        <v>0</v>
      </c>
      <c r="H36" s="351">
        <f t="shared" si="4"/>
        <v>0</v>
      </c>
      <c r="I36" s="388"/>
      <c r="K36" s="186" t="str">
        <f>IF(G36=ESF!D39," ","error")</f>
        <v xml:space="preserve"> </v>
      </c>
    </row>
    <row r="37" spans="1:17" ht="20.25">
      <c r="A37" s="385"/>
      <c r="B37" s="393"/>
      <c r="C37" s="393"/>
      <c r="D37" s="394"/>
      <c r="E37" s="387"/>
      <c r="F37" s="387"/>
      <c r="G37" s="387"/>
      <c r="H37" s="387"/>
      <c r="I37" s="388"/>
      <c r="K37" s="186"/>
    </row>
    <row r="38" spans="1:17" ht="6" customHeight="1">
      <c r="A38" s="740"/>
      <c r="B38" s="741"/>
      <c r="C38" s="741"/>
      <c r="D38" s="741"/>
      <c r="E38" s="741"/>
      <c r="F38" s="741"/>
      <c r="G38" s="741"/>
      <c r="H38" s="741"/>
      <c r="I38" s="742"/>
    </row>
    <row r="39" spans="1:17" ht="6" customHeight="1">
      <c r="A39" s="188"/>
      <c r="B39" s="189"/>
      <c r="C39" s="190"/>
      <c r="E39" s="188"/>
      <c r="F39" s="188"/>
      <c r="G39" s="188"/>
      <c r="H39" s="188"/>
      <c r="I39" s="188"/>
    </row>
    <row r="40" spans="1:17" ht="15" customHeight="1">
      <c r="A40" s="115"/>
      <c r="B40" s="718" t="s">
        <v>78</v>
      </c>
      <c r="C40" s="718"/>
      <c r="D40" s="718"/>
      <c r="E40" s="718"/>
      <c r="F40" s="718"/>
      <c r="G40" s="718"/>
      <c r="H40" s="718"/>
      <c r="I40" s="128"/>
      <c r="J40" s="128"/>
      <c r="K40" s="115"/>
      <c r="L40" s="115"/>
      <c r="M40" s="115"/>
      <c r="N40" s="115"/>
      <c r="O40" s="115"/>
      <c r="P40" s="115"/>
      <c r="Q40" s="115"/>
    </row>
    <row r="41" spans="1:17" ht="9.75" customHeight="1">
      <c r="A41" s="115"/>
      <c r="B41" s="128"/>
      <c r="C41" s="137"/>
      <c r="D41" s="138"/>
      <c r="E41" s="138"/>
      <c r="F41" s="115"/>
      <c r="G41" s="139"/>
      <c r="H41" s="137"/>
      <c r="I41" s="138"/>
      <c r="J41" s="138"/>
      <c r="K41" s="115"/>
      <c r="L41" s="115"/>
      <c r="M41" s="115"/>
      <c r="N41" s="115"/>
      <c r="O41" s="115"/>
      <c r="P41" s="115"/>
      <c r="Q41" s="115"/>
    </row>
    <row r="42" spans="1:17" ht="50.1" customHeight="1">
      <c r="A42" s="115"/>
      <c r="B42" s="743"/>
      <c r="C42" s="743"/>
      <c r="D42" s="138"/>
      <c r="E42" s="744"/>
      <c r="F42" s="744"/>
      <c r="G42" s="744"/>
      <c r="H42" s="744"/>
      <c r="I42" s="138"/>
      <c r="J42" s="138"/>
      <c r="K42" s="115"/>
      <c r="L42" s="115"/>
      <c r="M42" s="115"/>
      <c r="N42" s="115"/>
      <c r="O42" s="115"/>
      <c r="P42" s="115"/>
      <c r="Q42" s="115"/>
    </row>
    <row r="43" spans="1:17" ht="14.1" customHeight="1">
      <c r="A43" s="115"/>
      <c r="B43" s="737" t="str">
        <f>+EA!C58</f>
        <v>Juliana Orozco Dagnino</v>
      </c>
      <c r="C43" s="737"/>
      <c r="D43" s="369"/>
      <c r="E43" s="737" t="str">
        <f>+EA!G58</f>
        <v>Ivonne Sarahi Flores Duarte</v>
      </c>
      <c r="F43" s="737"/>
      <c r="G43" s="737"/>
      <c r="H43" s="737"/>
      <c r="I43" s="129"/>
      <c r="J43" s="115"/>
      <c r="P43" s="115"/>
      <c r="Q43" s="115"/>
    </row>
    <row r="44" spans="1:17" ht="14.1" customHeight="1">
      <c r="A44" s="115"/>
      <c r="B44" s="738" t="str">
        <f>+EA!C59</f>
        <v>Directora IMCACECO</v>
      </c>
      <c r="C44" s="738"/>
      <c r="D44" s="342"/>
      <c r="E44" s="738" t="str">
        <f>+EA!G59</f>
        <v>Coordinadora Administrativa</v>
      </c>
      <c r="F44" s="738"/>
      <c r="G44" s="738"/>
      <c r="H44" s="738"/>
      <c r="I44" s="129"/>
      <c r="J44" s="115"/>
      <c r="P44" s="115"/>
      <c r="Q44" s="115"/>
    </row>
    <row r="45" spans="1:17">
      <c r="B45" s="115"/>
      <c r="C45" s="115"/>
      <c r="D45" s="161"/>
      <c r="E45" s="115"/>
      <c r="F45" s="115"/>
      <c r="G45" s="115"/>
    </row>
    <row r="46" spans="1:17">
      <c r="B46" s="115"/>
      <c r="C46" s="115"/>
      <c r="D46" s="161"/>
      <c r="E46" s="115"/>
      <c r="F46" s="115"/>
      <c r="G46" s="115"/>
    </row>
  </sheetData>
  <sheetProtection formatCells="0" selectLockedCells="1"/>
  <mergeCells count="39">
    <mergeCell ref="C1:E1"/>
    <mergeCell ref="F1:H1"/>
    <mergeCell ref="C3:G3"/>
    <mergeCell ref="C4:G4"/>
    <mergeCell ref="C5:G5"/>
    <mergeCell ref="B20:C20"/>
    <mergeCell ref="C6:G6"/>
    <mergeCell ref="C7:G7"/>
    <mergeCell ref="A8:I8"/>
    <mergeCell ref="A9:I9"/>
    <mergeCell ref="B10:C11"/>
    <mergeCell ref="A12:I12"/>
    <mergeCell ref="A13:I13"/>
    <mergeCell ref="B14:C14"/>
    <mergeCell ref="B16:C16"/>
    <mergeCell ref="B18:C18"/>
    <mergeCell ref="B19:C19"/>
    <mergeCell ref="B34:C34"/>
    <mergeCell ref="B21:C21"/>
    <mergeCell ref="B22:C22"/>
    <mergeCell ref="B23:C23"/>
    <mergeCell ref="B24:C24"/>
    <mergeCell ref="B26:C26"/>
    <mergeCell ref="B28:C28"/>
    <mergeCell ref="B29:C29"/>
    <mergeCell ref="B30:C30"/>
    <mergeCell ref="B31:C31"/>
    <mergeCell ref="B32:C32"/>
    <mergeCell ref="B33:C33"/>
    <mergeCell ref="B43:C43"/>
    <mergeCell ref="E43:H43"/>
    <mergeCell ref="B44:C44"/>
    <mergeCell ref="E44:H44"/>
    <mergeCell ref="B35:C35"/>
    <mergeCell ref="B36:C36"/>
    <mergeCell ref="A38:I38"/>
    <mergeCell ref="B40:H40"/>
    <mergeCell ref="B42:C42"/>
    <mergeCell ref="E42:H42"/>
  </mergeCells>
  <printOptions verticalCentered="1"/>
  <pageMargins left="0.51181102362204722" right="0.11811023622047245" top="0.39370078740157483" bottom="0.39370078740157483" header="0" footer="0"/>
  <pageSetup scale="76"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zoomScale="90" zoomScaleNormal="90" workbookViewId="0">
      <selection activeCell="C6" sqref="C6:H6"/>
    </sheetView>
  </sheetViews>
  <sheetFormatPr defaultColWidth="11.42578125" defaultRowHeight="12"/>
  <cols>
    <col min="1" max="1" width="4.85546875" style="193" customWidth="1"/>
    <col min="2" max="2" width="14.5703125" style="193" customWidth="1"/>
    <col min="3" max="3" width="18.85546875" style="193" customWidth="1"/>
    <col min="4" max="4" width="21.85546875" style="193" customWidth="1"/>
    <col min="5" max="5" width="3.42578125" style="193" customWidth="1"/>
    <col min="6" max="6" width="22.28515625" style="193" customWidth="1"/>
    <col min="7" max="7" width="29.7109375" style="193" customWidth="1"/>
    <col min="8" max="8" width="20.7109375" style="193" customWidth="1"/>
    <col min="9" max="9" width="20.85546875" style="193" customWidth="1"/>
    <col min="10" max="10" width="3.7109375" style="193" customWidth="1"/>
    <col min="11" max="16384" width="11.42578125" style="91"/>
  </cols>
  <sheetData>
    <row r="1" spans="1:17" s="79" customFormat="1" ht="6" customHeight="1">
      <c r="A1" s="90"/>
      <c r="B1" s="192"/>
      <c r="C1" s="84"/>
      <c r="D1" s="108"/>
      <c r="E1" s="108"/>
      <c r="F1" s="108"/>
      <c r="G1" s="108"/>
      <c r="H1" s="108"/>
      <c r="I1" s="108"/>
      <c r="J1" s="108"/>
      <c r="K1" s="193"/>
      <c r="P1" s="91"/>
      <c r="Q1" s="91"/>
    </row>
    <row r="2" spans="1:17" ht="6" customHeight="1">
      <c r="A2" s="91"/>
      <c r="B2" s="194"/>
      <c r="C2" s="91"/>
      <c r="D2" s="91"/>
      <c r="E2" s="91"/>
      <c r="F2" s="91"/>
      <c r="G2" s="91"/>
      <c r="H2" s="91"/>
      <c r="I2" s="91"/>
      <c r="J2" s="91"/>
    </row>
    <row r="3" spans="1:17" ht="6" customHeight="1"/>
    <row r="4" spans="1:17" ht="14.1" customHeight="1">
      <c r="B4" s="402"/>
      <c r="C4" s="769" t="s">
        <v>449</v>
      </c>
      <c r="D4" s="769"/>
      <c r="E4" s="769"/>
      <c r="F4" s="769"/>
      <c r="G4" s="769"/>
      <c r="H4" s="769"/>
      <c r="I4" s="402"/>
      <c r="J4" s="195"/>
    </row>
    <row r="5" spans="1:17" ht="14.1" customHeight="1">
      <c r="B5" s="402"/>
      <c r="C5" s="769" t="s">
        <v>154</v>
      </c>
      <c r="D5" s="769"/>
      <c r="E5" s="769"/>
      <c r="F5" s="769"/>
      <c r="G5" s="769"/>
      <c r="H5" s="769"/>
      <c r="I5" s="402"/>
      <c r="J5" s="195"/>
    </row>
    <row r="6" spans="1:17" ht="14.1" customHeight="1">
      <c r="B6" s="402"/>
      <c r="C6" s="770" t="s">
        <v>458</v>
      </c>
      <c r="D6" s="770"/>
      <c r="E6" s="770"/>
      <c r="F6" s="770"/>
      <c r="G6" s="770"/>
      <c r="H6" s="770"/>
      <c r="I6" s="402"/>
      <c r="J6" s="195"/>
    </row>
    <row r="7" spans="1:17" ht="14.1" customHeight="1">
      <c r="B7" s="402"/>
      <c r="C7" s="769" t="s">
        <v>1</v>
      </c>
      <c r="D7" s="769"/>
      <c r="E7" s="769"/>
      <c r="F7" s="769"/>
      <c r="G7" s="769"/>
      <c r="H7" s="769"/>
      <c r="I7" s="402"/>
      <c r="J7" s="195"/>
    </row>
    <row r="8" spans="1:17" ht="6" customHeight="1">
      <c r="A8" s="196"/>
      <c r="B8" s="771"/>
      <c r="C8" s="771"/>
      <c r="D8" s="772"/>
      <c r="E8" s="772"/>
      <c r="F8" s="772"/>
      <c r="G8" s="772"/>
      <c r="H8" s="772"/>
      <c r="I8" s="772"/>
      <c r="J8" s="197"/>
    </row>
    <row r="9" spans="1:17" ht="20.100000000000001" customHeight="1">
      <c r="A9" s="196"/>
      <c r="B9" s="403"/>
      <c r="C9" s="746" t="str">
        <f>+EA!C5</f>
        <v>INSTITUTO MUNICIPAL DE CAPACITACION Y CERTIFICACION POR COMPETENCIAS B.C.</v>
      </c>
      <c r="D9" s="746"/>
      <c r="E9" s="746"/>
      <c r="F9" s="746"/>
      <c r="G9" s="746"/>
      <c r="H9" s="746"/>
      <c r="I9" s="746"/>
      <c r="J9" s="197"/>
    </row>
    <row r="10" spans="1:17" ht="5.0999999999999996" customHeight="1">
      <c r="A10" s="198"/>
      <c r="B10" s="773"/>
      <c r="C10" s="773"/>
      <c r="D10" s="773"/>
      <c r="E10" s="773"/>
      <c r="F10" s="773"/>
      <c r="G10" s="773"/>
      <c r="H10" s="773"/>
      <c r="I10" s="773"/>
      <c r="J10" s="773"/>
    </row>
    <row r="11" spans="1:17" ht="3" customHeight="1">
      <c r="A11" s="198"/>
      <c r="B11" s="773"/>
      <c r="C11" s="773"/>
      <c r="D11" s="773"/>
      <c r="E11" s="773"/>
      <c r="F11" s="773"/>
      <c r="G11" s="773"/>
      <c r="H11" s="773"/>
      <c r="I11" s="773"/>
      <c r="J11" s="773"/>
    </row>
    <row r="12" spans="1:17" ht="30" customHeight="1">
      <c r="A12" s="398"/>
      <c r="B12" s="774" t="s">
        <v>155</v>
      </c>
      <c r="C12" s="774"/>
      <c r="D12" s="774"/>
      <c r="E12" s="399"/>
      <c r="F12" s="400" t="s">
        <v>156</v>
      </c>
      <c r="G12" s="400" t="s">
        <v>157</v>
      </c>
      <c r="H12" s="399" t="s">
        <v>158</v>
      </c>
      <c r="I12" s="399" t="s">
        <v>159</v>
      </c>
      <c r="J12" s="401"/>
    </row>
    <row r="13" spans="1:17" ht="3" customHeight="1">
      <c r="A13" s="199"/>
      <c r="B13" s="773"/>
      <c r="C13" s="773"/>
      <c r="D13" s="773"/>
      <c r="E13" s="773"/>
      <c r="F13" s="773"/>
      <c r="G13" s="773"/>
      <c r="H13" s="773"/>
      <c r="I13" s="773"/>
      <c r="J13" s="775"/>
    </row>
    <row r="14" spans="1:17" ht="9.9499999999999993" customHeight="1">
      <c r="A14" s="200"/>
      <c r="B14" s="767"/>
      <c r="C14" s="767"/>
      <c r="D14" s="767"/>
      <c r="E14" s="767"/>
      <c r="F14" s="767"/>
      <c r="G14" s="767"/>
      <c r="H14" s="767"/>
      <c r="I14" s="767"/>
      <c r="J14" s="768"/>
    </row>
    <row r="15" spans="1:17" ht="15">
      <c r="A15" s="200"/>
      <c r="B15" s="763" t="s">
        <v>160</v>
      </c>
      <c r="C15" s="763"/>
      <c r="D15" s="763"/>
      <c r="E15" s="404"/>
      <c r="F15" s="404"/>
      <c r="G15" s="404"/>
      <c r="H15" s="404"/>
      <c r="I15" s="404"/>
      <c r="J15" s="201"/>
    </row>
    <row r="16" spans="1:17" ht="15">
      <c r="A16" s="202"/>
      <c r="B16" s="764" t="s">
        <v>161</v>
      </c>
      <c r="C16" s="764"/>
      <c r="D16" s="764"/>
      <c r="E16" s="405"/>
      <c r="F16" s="405"/>
      <c r="G16" s="405"/>
      <c r="H16" s="405"/>
      <c r="I16" s="405"/>
      <c r="J16" s="204"/>
    </row>
    <row r="17" spans="1:10" ht="15">
      <c r="A17" s="202"/>
      <c r="B17" s="763" t="s">
        <v>162</v>
      </c>
      <c r="C17" s="763"/>
      <c r="D17" s="763"/>
      <c r="E17" s="405"/>
      <c r="F17" s="406"/>
      <c r="G17" s="406"/>
      <c r="H17" s="407">
        <f>SUM(H18:H20)</f>
        <v>0</v>
      </c>
      <c r="I17" s="407">
        <f>SUM(I18:I20)</f>
        <v>0</v>
      </c>
      <c r="J17" s="205"/>
    </row>
    <row r="18" spans="1:10" ht="15">
      <c r="A18" s="206"/>
      <c r="B18" s="408"/>
      <c r="C18" s="765" t="s">
        <v>163</v>
      </c>
      <c r="D18" s="765"/>
      <c r="E18" s="405"/>
      <c r="F18" s="409"/>
      <c r="G18" s="409"/>
      <c r="H18" s="410">
        <v>0</v>
      </c>
      <c r="I18" s="410">
        <v>0</v>
      </c>
      <c r="J18" s="207"/>
    </row>
    <row r="19" spans="1:10" ht="15">
      <c r="A19" s="206"/>
      <c r="B19" s="408"/>
      <c r="C19" s="765" t="s">
        <v>164</v>
      </c>
      <c r="D19" s="765"/>
      <c r="E19" s="405"/>
      <c r="F19" s="409"/>
      <c r="G19" s="409"/>
      <c r="H19" s="410">
        <v>0</v>
      </c>
      <c r="I19" s="410">
        <v>0</v>
      </c>
      <c r="J19" s="207"/>
    </row>
    <row r="20" spans="1:10" ht="15">
      <c r="A20" s="206"/>
      <c r="B20" s="408"/>
      <c r="C20" s="765" t="s">
        <v>165</v>
      </c>
      <c r="D20" s="765"/>
      <c r="E20" s="405"/>
      <c r="F20" s="409"/>
      <c r="G20" s="409"/>
      <c r="H20" s="410">
        <v>0</v>
      </c>
      <c r="I20" s="410">
        <v>0</v>
      </c>
      <c r="J20" s="207"/>
    </row>
    <row r="21" spans="1:10" ht="9.9499999999999993" customHeight="1">
      <c r="A21" s="206"/>
      <c r="B21" s="408"/>
      <c r="C21" s="408"/>
      <c r="D21" s="411"/>
      <c r="E21" s="405"/>
      <c r="F21" s="412"/>
      <c r="G21" s="412"/>
      <c r="H21" s="413"/>
      <c r="I21" s="413"/>
      <c r="J21" s="207"/>
    </row>
    <row r="22" spans="1:10" ht="15">
      <c r="A22" s="202"/>
      <c r="B22" s="763" t="s">
        <v>166</v>
      </c>
      <c r="C22" s="763"/>
      <c r="D22" s="763"/>
      <c r="E22" s="405"/>
      <c r="F22" s="406"/>
      <c r="G22" s="406"/>
      <c r="H22" s="407">
        <f>SUM(H23:H26)</f>
        <v>0</v>
      </c>
      <c r="I22" s="407">
        <f>SUM(I23:I26)</f>
        <v>0</v>
      </c>
      <c r="J22" s="205"/>
    </row>
    <row r="23" spans="1:10" ht="15">
      <c r="A23" s="206"/>
      <c r="B23" s="408"/>
      <c r="C23" s="765" t="s">
        <v>167</v>
      </c>
      <c r="D23" s="765"/>
      <c r="E23" s="405"/>
      <c r="F23" s="409"/>
      <c r="G23" s="409"/>
      <c r="H23" s="410">
        <v>0</v>
      </c>
      <c r="I23" s="410">
        <v>0</v>
      </c>
      <c r="J23" s="207"/>
    </row>
    <row r="24" spans="1:10" ht="15">
      <c r="A24" s="206"/>
      <c r="B24" s="408"/>
      <c r="C24" s="765" t="s">
        <v>168</v>
      </c>
      <c r="D24" s="765"/>
      <c r="E24" s="405"/>
      <c r="F24" s="409"/>
      <c r="G24" s="409"/>
      <c r="H24" s="410">
        <v>0</v>
      </c>
      <c r="I24" s="410">
        <v>0</v>
      </c>
      <c r="J24" s="207"/>
    </row>
    <row r="25" spans="1:10" ht="15">
      <c r="A25" s="206"/>
      <c r="B25" s="408"/>
      <c r="C25" s="765" t="s">
        <v>164</v>
      </c>
      <c r="D25" s="765"/>
      <c r="E25" s="405"/>
      <c r="F25" s="409"/>
      <c r="G25" s="409"/>
      <c r="H25" s="410">
        <v>0</v>
      </c>
      <c r="I25" s="410">
        <v>0</v>
      </c>
      <c r="J25" s="207"/>
    </row>
    <row r="26" spans="1:10" ht="15">
      <c r="A26" s="206"/>
      <c r="B26" s="414"/>
      <c r="C26" s="765" t="s">
        <v>165</v>
      </c>
      <c r="D26" s="765"/>
      <c r="E26" s="405"/>
      <c r="F26" s="409"/>
      <c r="G26" s="409"/>
      <c r="H26" s="415">
        <v>0</v>
      </c>
      <c r="I26" s="415">
        <v>0</v>
      </c>
      <c r="J26" s="207"/>
    </row>
    <row r="27" spans="1:10" ht="9.9499999999999993" customHeight="1">
      <c r="A27" s="206"/>
      <c r="B27" s="408"/>
      <c r="C27" s="408"/>
      <c r="D27" s="411"/>
      <c r="E27" s="405"/>
      <c r="F27" s="416"/>
      <c r="G27" s="416"/>
      <c r="H27" s="417"/>
      <c r="I27" s="417"/>
      <c r="J27" s="207"/>
    </row>
    <row r="28" spans="1:10" ht="14.25">
      <c r="A28" s="210"/>
      <c r="B28" s="766" t="s">
        <v>169</v>
      </c>
      <c r="C28" s="766"/>
      <c r="D28" s="766"/>
      <c r="E28" s="418"/>
      <c r="F28" s="419"/>
      <c r="G28" s="419"/>
      <c r="H28" s="420">
        <f>H17+H22</f>
        <v>0</v>
      </c>
      <c r="I28" s="420">
        <f>I17+I22</f>
        <v>0</v>
      </c>
      <c r="J28" s="211"/>
    </row>
    <row r="29" spans="1:10" ht="15">
      <c r="A29" s="202"/>
      <c r="B29" s="408"/>
      <c r="C29" s="408"/>
      <c r="D29" s="421"/>
      <c r="E29" s="405"/>
      <c r="F29" s="416"/>
      <c r="G29" s="416"/>
      <c r="H29" s="417"/>
      <c r="I29" s="417"/>
      <c r="J29" s="205"/>
    </row>
    <row r="30" spans="1:10" ht="15">
      <c r="A30" s="202"/>
      <c r="B30" s="764" t="s">
        <v>170</v>
      </c>
      <c r="C30" s="764"/>
      <c r="D30" s="764"/>
      <c r="E30" s="405"/>
      <c r="F30" s="416"/>
      <c r="G30" s="416"/>
      <c r="H30" s="417"/>
      <c r="I30" s="417"/>
      <c r="J30" s="205"/>
    </row>
    <row r="31" spans="1:10" ht="15">
      <c r="A31" s="202"/>
      <c r="B31" s="763" t="s">
        <v>162</v>
      </c>
      <c r="C31" s="763"/>
      <c r="D31" s="763"/>
      <c r="E31" s="405"/>
      <c r="F31" s="406"/>
      <c r="G31" s="406"/>
      <c r="H31" s="407">
        <f>SUM(H32:H34)</f>
        <v>0</v>
      </c>
      <c r="I31" s="407">
        <f>SUM(I32:I34)</f>
        <v>0</v>
      </c>
      <c r="J31" s="205"/>
    </row>
    <row r="32" spans="1:10" ht="15">
      <c r="A32" s="206"/>
      <c r="B32" s="408"/>
      <c r="C32" s="765" t="s">
        <v>163</v>
      </c>
      <c r="D32" s="765"/>
      <c r="E32" s="405"/>
      <c r="F32" s="409"/>
      <c r="G32" s="409"/>
      <c r="H32" s="410">
        <v>0</v>
      </c>
      <c r="I32" s="410">
        <v>0</v>
      </c>
      <c r="J32" s="207"/>
    </row>
    <row r="33" spans="1:10" ht="14.25">
      <c r="A33" s="206"/>
      <c r="B33" s="414"/>
      <c r="C33" s="765" t="s">
        <v>164</v>
      </c>
      <c r="D33" s="765"/>
      <c r="E33" s="414"/>
      <c r="F33" s="422"/>
      <c r="G33" s="422"/>
      <c r="H33" s="410">
        <v>0</v>
      </c>
      <c r="I33" s="410">
        <v>0</v>
      </c>
      <c r="J33" s="207"/>
    </row>
    <row r="34" spans="1:10" ht="14.25">
      <c r="A34" s="206"/>
      <c r="B34" s="414"/>
      <c r="C34" s="765" t="s">
        <v>165</v>
      </c>
      <c r="D34" s="765"/>
      <c r="E34" s="414"/>
      <c r="F34" s="422"/>
      <c r="G34" s="422"/>
      <c r="H34" s="410">
        <v>0</v>
      </c>
      <c r="I34" s="410">
        <v>0</v>
      </c>
      <c r="J34" s="207"/>
    </row>
    <row r="35" spans="1:10" ht="9.9499999999999993" customHeight="1">
      <c r="A35" s="206"/>
      <c r="B35" s="408"/>
      <c r="C35" s="408"/>
      <c r="D35" s="411"/>
      <c r="E35" s="405"/>
      <c r="F35" s="416"/>
      <c r="G35" s="416"/>
      <c r="H35" s="417"/>
      <c r="I35" s="417"/>
      <c r="J35" s="207"/>
    </row>
    <row r="36" spans="1:10" ht="15">
      <c r="A36" s="202"/>
      <c r="B36" s="763" t="s">
        <v>166</v>
      </c>
      <c r="C36" s="763"/>
      <c r="D36" s="763"/>
      <c r="E36" s="405"/>
      <c r="F36" s="406"/>
      <c r="G36" s="406"/>
      <c r="H36" s="407">
        <f>SUM(H37:H40)</f>
        <v>0</v>
      </c>
      <c r="I36" s="407">
        <f>SUM(I37:I40)</f>
        <v>0</v>
      </c>
      <c r="J36" s="205"/>
    </row>
    <row r="37" spans="1:10" ht="15">
      <c r="A37" s="206"/>
      <c r="B37" s="408"/>
      <c r="C37" s="765" t="s">
        <v>167</v>
      </c>
      <c r="D37" s="765"/>
      <c r="E37" s="405"/>
      <c r="F37" s="409"/>
      <c r="G37" s="409"/>
      <c r="H37" s="410">
        <v>0</v>
      </c>
      <c r="I37" s="410">
        <v>0</v>
      </c>
      <c r="J37" s="207"/>
    </row>
    <row r="38" spans="1:10" ht="15">
      <c r="A38" s="206"/>
      <c r="B38" s="408"/>
      <c r="C38" s="765" t="s">
        <v>168</v>
      </c>
      <c r="D38" s="765"/>
      <c r="E38" s="405"/>
      <c r="F38" s="409"/>
      <c r="G38" s="409"/>
      <c r="H38" s="410">
        <v>0</v>
      </c>
      <c r="I38" s="410">
        <v>0</v>
      </c>
      <c r="J38" s="207"/>
    </row>
    <row r="39" spans="1:10" ht="15">
      <c r="A39" s="206"/>
      <c r="B39" s="408"/>
      <c r="C39" s="765" t="s">
        <v>164</v>
      </c>
      <c r="D39" s="765"/>
      <c r="E39" s="405"/>
      <c r="F39" s="409"/>
      <c r="G39" s="409"/>
      <c r="H39" s="410">
        <v>0</v>
      </c>
      <c r="I39" s="410">
        <v>0</v>
      </c>
      <c r="J39" s="207"/>
    </row>
    <row r="40" spans="1:10" ht="15">
      <c r="A40" s="206"/>
      <c r="B40" s="405"/>
      <c r="C40" s="765" t="s">
        <v>165</v>
      </c>
      <c r="D40" s="765"/>
      <c r="E40" s="405"/>
      <c r="F40" s="409"/>
      <c r="G40" s="409"/>
      <c r="H40" s="410">
        <v>0</v>
      </c>
      <c r="I40" s="410">
        <v>0</v>
      </c>
      <c r="J40" s="207"/>
    </row>
    <row r="41" spans="1:10" ht="9.9499999999999993" customHeight="1">
      <c r="A41" s="206"/>
      <c r="B41" s="405"/>
      <c r="C41" s="405"/>
      <c r="D41" s="411"/>
      <c r="E41" s="405"/>
      <c r="F41" s="416"/>
      <c r="G41" s="416"/>
      <c r="H41" s="417"/>
      <c r="I41" s="417"/>
      <c r="J41" s="207"/>
    </row>
    <row r="42" spans="1:10" ht="14.25">
      <c r="A42" s="210"/>
      <c r="B42" s="766" t="s">
        <v>171</v>
      </c>
      <c r="C42" s="766"/>
      <c r="D42" s="766"/>
      <c r="E42" s="418"/>
      <c r="F42" s="423"/>
      <c r="G42" s="423"/>
      <c r="H42" s="420">
        <f>+H31+H36</f>
        <v>0</v>
      </c>
      <c r="I42" s="420">
        <f>+I31+I36</f>
        <v>0</v>
      </c>
      <c r="J42" s="211"/>
    </row>
    <row r="43" spans="1:10" ht="15">
      <c r="A43" s="206"/>
      <c r="B43" s="408"/>
      <c r="C43" s="408"/>
      <c r="D43" s="411"/>
      <c r="E43" s="405"/>
      <c r="F43" s="416"/>
      <c r="G43" s="416"/>
      <c r="H43" s="417"/>
      <c r="I43" s="417"/>
      <c r="J43" s="207"/>
    </row>
    <row r="44" spans="1:10" ht="15">
      <c r="A44" s="206"/>
      <c r="B44" s="763" t="s">
        <v>172</v>
      </c>
      <c r="C44" s="763"/>
      <c r="D44" s="763"/>
      <c r="E44" s="405"/>
      <c r="F44" s="409"/>
      <c r="G44" s="409"/>
      <c r="H44" s="424">
        <f>+ESF!J27</f>
        <v>0</v>
      </c>
      <c r="I44" s="424">
        <f>+ESF!I27</f>
        <v>0</v>
      </c>
      <c r="J44" s="207"/>
    </row>
    <row r="45" spans="1:10" ht="15">
      <c r="A45" s="206"/>
      <c r="B45" s="408"/>
      <c r="C45" s="408"/>
      <c r="D45" s="411"/>
      <c r="E45" s="405"/>
      <c r="F45" s="416"/>
      <c r="G45" s="416"/>
      <c r="H45" s="417"/>
      <c r="I45" s="417"/>
      <c r="J45" s="207"/>
    </row>
    <row r="46" spans="1:10" ht="14.25">
      <c r="A46" s="212"/>
      <c r="B46" s="760" t="s">
        <v>173</v>
      </c>
      <c r="C46" s="760"/>
      <c r="D46" s="760"/>
      <c r="E46" s="425"/>
      <c r="F46" s="426"/>
      <c r="G46" s="426"/>
      <c r="H46" s="427">
        <f>H28+H42+H44</f>
        <v>0</v>
      </c>
      <c r="I46" s="427">
        <f>I28+I42+I44</f>
        <v>0</v>
      </c>
      <c r="J46" s="213"/>
    </row>
    <row r="47" spans="1:10" ht="6" customHeight="1">
      <c r="B47" s="761"/>
      <c r="C47" s="761"/>
      <c r="D47" s="761"/>
      <c r="E47" s="761"/>
      <c r="F47" s="761"/>
      <c r="G47" s="761"/>
      <c r="H47" s="761"/>
      <c r="I47" s="761"/>
      <c r="J47" s="761"/>
    </row>
    <row r="48" spans="1:10" ht="6" customHeight="1">
      <c r="B48" s="214"/>
      <c r="C48" s="214"/>
      <c r="D48" s="215"/>
      <c r="E48" s="216"/>
      <c r="F48" s="215"/>
      <c r="G48" s="216"/>
      <c r="H48" s="216"/>
      <c r="I48" s="216"/>
    </row>
    <row r="49" spans="1:10" s="79" customFormat="1" ht="15" customHeight="1">
      <c r="A49" s="91"/>
      <c r="B49" s="762" t="s">
        <v>78</v>
      </c>
      <c r="C49" s="762"/>
      <c r="D49" s="762"/>
      <c r="E49" s="762"/>
      <c r="F49" s="762"/>
      <c r="G49" s="762"/>
      <c r="H49" s="762"/>
      <c r="I49" s="762"/>
      <c r="J49" s="762"/>
    </row>
    <row r="50" spans="1:10" s="79" customFormat="1" ht="28.5" customHeight="1">
      <c r="A50" s="91"/>
      <c r="B50" s="208"/>
      <c r="C50" s="217"/>
      <c r="D50" s="218"/>
      <c r="E50" s="218"/>
      <c r="F50" s="91"/>
      <c r="G50" s="219"/>
      <c r="H50" s="220" t="str">
        <f>IF(H46=ESF!J40," ","ERROR")</f>
        <v xml:space="preserve"> </v>
      </c>
      <c r="I50" s="220" t="str">
        <f>IF(I46=ESF!I40," ","ERROR")</f>
        <v xml:space="preserve"> </v>
      </c>
      <c r="J50" s="218"/>
    </row>
    <row r="51" spans="1:10" s="79" customFormat="1" ht="25.5" customHeight="1">
      <c r="A51" s="91"/>
      <c r="B51" s="208"/>
      <c r="C51" s="711"/>
      <c r="D51" s="711"/>
      <c r="E51" s="218"/>
      <c r="F51" s="91"/>
      <c r="G51" s="710"/>
      <c r="H51" s="710"/>
      <c r="I51" s="218"/>
      <c r="J51" s="218"/>
    </row>
    <row r="52" spans="1:10" s="79" customFormat="1" ht="14.1" customHeight="1">
      <c r="A52" s="91"/>
      <c r="B52" s="209"/>
      <c r="C52" s="737" t="str">
        <f>+EA!C58</f>
        <v>Juliana Orozco Dagnino</v>
      </c>
      <c r="D52" s="737"/>
      <c r="E52" s="428"/>
      <c r="F52" s="428"/>
      <c r="G52" s="737" t="str">
        <f>+EA!G58</f>
        <v>Ivonne Sarahi Flores Duarte</v>
      </c>
      <c r="H52" s="737"/>
      <c r="I52" s="203"/>
      <c r="J52" s="218"/>
    </row>
    <row r="53" spans="1:10" s="79" customFormat="1" ht="14.1" customHeight="1">
      <c r="A53" s="91"/>
      <c r="B53" s="221"/>
      <c r="C53" s="738" t="str">
        <f>+EA!C59</f>
        <v>Directora IMCACECO</v>
      </c>
      <c r="D53" s="738"/>
      <c r="E53" s="429"/>
      <c r="F53" s="429"/>
      <c r="G53" s="738" t="str">
        <f>+EA!G59</f>
        <v>Coordinadora Administrativa</v>
      </c>
      <c r="H53" s="738"/>
      <c r="I53" s="203"/>
      <c r="J53" s="218"/>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A3" zoomScaleNormal="100" workbookViewId="0">
      <selection activeCell="C5" sqref="C5:G5"/>
    </sheetView>
  </sheetViews>
  <sheetFormatPr defaultColWidth="11.42578125" defaultRowHeight="12"/>
  <cols>
    <col min="1" max="1" width="3.7109375" style="222" customWidth="1"/>
    <col min="2" max="2" width="11.7109375" style="231" customWidth="1"/>
    <col min="3" max="3" width="45.5703125" style="231" customWidth="1"/>
    <col min="4" max="4" width="16.28515625" style="232" customWidth="1"/>
    <col min="5" max="6" width="18.7109375" style="232" customWidth="1"/>
    <col min="7" max="7" width="15.85546875" style="232" customWidth="1"/>
    <col min="8" max="8" width="16.140625" style="232" customWidth="1"/>
    <col min="9" max="9" width="3.28515625" style="222" customWidth="1"/>
    <col min="10" max="10" width="11.42578125" style="78"/>
    <col min="11" max="11" width="18.140625" style="78" bestFit="1" customWidth="1"/>
    <col min="12" max="16384" width="11.42578125" style="78"/>
  </cols>
  <sheetData>
    <row r="1" spans="1:9" ht="6" customHeight="1">
      <c r="A1" s="84"/>
      <c r="B1" s="111"/>
      <c r="C1" s="84"/>
      <c r="D1" s="781"/>
      <c r="E1" s="781"/>
      <c r="F1" s="782"/>
      <c r="G1" s="782"/>
      <c r="H1" s="782"/>
      <c r="I1" s="782"/>
    </row>
    <row r="2" spans="1:9" s="115" customFormat="1" ht="6" customHeight="1">
      <c r="B2" s="116"/>
    </row>
    <row r="3" spans="1:9" s="115" customFormat="1" ht="14.1" customHeight="1">
      <c r="B3" s="118"/>
      <c r="C3" s="745" t="s">
        <v>449</v>
      </c>
      <c r="D3" s="745"/>
      <c r="E3" s="745"/>
      <c r="F3" s="745"/>
      <c r="G3" s="745"/>
      <c r="H3" s="432"/>
      <c r="I3" s="432"/>
    </row>
    <row r="4" spans="1:9" ht="14.1" customHeight="1">
      <c r="B4" s="118"/>
      <c r="C4" s="745" t="s">
        <v>132</v>
      </c>
      <c r="D4" s="745"/>
      <c r="E4" s="745"/>
      <c r="F4" s="745"/>
      <c r="G4" s="745"/>
      <c r="H4" s="432"/>
      <c r="I4" s="432"/>
    </row>
    <row r="5" spans="1:9" ht="14.1" customHeight="1">
      <c r="B5" s="118"/>
      <c r="C5" s="759" t="s">
        <v>458</v>
      </c>
      <c r="D5" s="759"/>
      <c r="E5" s="759"/>
      <c r="F5" s="759"/>
      <c r="G5" s="759"/>
      <c r="H5" s="432"/>
      <c r="I5" s="432"/>
    </row>
    <row r="6" spans="1:9" ht="14.1" customHeight="1">
      <c r="B6" s="118"/>
      <c r="C6" s="745" t="s">
        <v>133</v>
      </c>
      <c r="D6" s="745"/>
      <c r="E6" s="745"/>
      <c r="F6" s="745"/>
      <c r="G6" s="745"/>
      <c r="H6" s="432"/>
      <c r="I6" s="432"/>
    </row>
    <row r="7" spans="1:9" s="115" customFormat="1" ht="3" customHeight="1">
      <c r="A7" s="120"/>
      <c r="B7" s="121"/>
      <c r="C7" s="779"/>
      <c r="D7" s="779"/>
      <c r="E7" s="779"/>
      <c r="F7" s="779"/>
      <c r="G7" s="779"/>
      <c r="H7" s="779"/>
      <c r="I7" s="779"/>
    </row>
    <row r="8" spans="1:9" ht="20.100000000000001" customHeight="1">
      <c r="A8" s="120"/>
      <c r="B8" s="121"/>
      <c r="C8" s="746" t="str">
        <f>+EA!C5</f>
        <v>INSTITUTO MUNICIPAL DE CAPACITACION Y CERTIFICACION POR COMPETENCIAS B.C.</v>
      </c>
      <c r="D8" s="746"/>
      <c r="E8" s="746"/>
      <c r="F8" s="746"/>
      <c r="G8" s="746"/>
      <c r="H8" s="433"/>
      <c r="I8" s="433"/>
    </row>
    <row r="9" spans="1:9" ht="3" customHeight="1">
      <c r="A9" s="120"/>
      <c r="B9" s="120"/>
      <c r="C9" s="120" t="s">
        <v>134</v>
      </c>
      <c r="D9" s="120"/>
      <c r="E9" s="120"/>
      <c r="F9" s="120"/>
      <c r="G9" s="120"/>
      <c r="H9" s="120"/>
      <c r="I9" s="120"/>
    </row>
    <row r="10" spans="1:9" s="115" customFormat="1" ht="3" customHeight="1">
      <c r="A10" s="120"/>
      <c r="B10" s="120"/>
      <c r="C10" s="120"/>
      <c r="D10" s="445"/>
      <c r="E10" s="445"/>
      <c r="F10" s="445"/>
      <c r="G10" s="445"/>
      <c r="H10" s="120"/>
      <c r="I10" s="120"/>
    </row>
    <row r="11" spans="1:9" s="115" customFormat="1" ht="63.75">
      <c r="A11" s="430"/>
      <c r="B11" s="780" t="s">
        <v>76</v>
      </c>
      <c r="C11" s="780"/>
      <c r="D11" s="446" t="s">
        <v>49</v>
      </c>
      <c r="E11" s="446" t="s">
        <v>135</v>
      </c>
      <c r="F11" s="446" t="s">
        <v>136</v>
      </c>
      <c r="G11" s="446" t="s">
        <v>137</v>
      </c>
      <c r="H11" s="446" t="s">
        <v>138</v>
      </c>
      <c r="I11" s="431"/>
    </row>
    <row r="12" spans="1:9" s="115" customFormat="1" ht="3" customHeight="1">
      <c r="A12" s="223"/>
      <c r="B12" s="434"/>
      <c r="C12" s="434"/>
      <c r="D12" s="434"/>
      <c r="E12" s="434"/>
      <c r="F12" s="434"/>
      <c r="G12" s="434"/>
      <c r="H12" s="434"/>
      <c r="I12" s="224"/>
    </row>
    <row r="13" spans="1:9" s="115" customFormat="1" ht="3" customHeight="1">
      <c r="A13" s="127"/>
      <c r="B13" s="435"/>
      <c r="C13" s="342"/>
      <c r="D13" s="341"/>
      <c r="E13" s="338"/>
      <c r="F13" s="339"/>
      <c r="G13" s="386"/>
      <c r="H13" s="435"/>
      <c r="I13" s="225"/>
    </row>
    <row r="14" spans="1:9" ht="15">
      <c r="A14" s="131"/>
      <c r="B14" s="704" t="s">
        <v>58</v>
      </c>
      <c r="C14" s="704"/>
      <c r="D14" s="436">
        <v>0</v>
      </c>
      <c r="E14" s="436">
        <v>0</v>
      </c>
      <c r="F14" s="436">
        <v>0</v>
      </c>
      <c r="G14" s="436">
        <v>0</v>
      </c>
      <c r="H14" s="437">
        <f>SUM(D14:G14)</f>
        <v>0</v>
      </c>
      <c r="I14" s="225"/>
    </row>
    <row r="15" spans="1:9" ht="9.9499999999999993" customHeight="1">
      <c r="A15" s="131"/>
      <c r="B15" s="438"/>
      <c r="C15" s="341"/>
      <c r="D15" s="439"/>
      <c r="E15" s="439"/>
      <c r="F15" s="439"/>
      <c r="G15" s="439"/>
      <c r="H15" s="439"/>
      <c r="I15" s="225"/>
    </row>
    <row r="16" spans="1:9" ht="15">
      <c r="A16" s="131"/>
      <c r="B16" s="778" t="s">
        <v>139</v>
      </c>
      <c r="C16" s="778"/>
      <c r="D16" s="440">
        <f>SUM(D17:D19)</f>
        <v>0</v>
      </c>
      <c r="E16" s="440">
        <f>SUM(E17:E19)</f>
        <v>0</v>
      </c>
      <c r="F16" s="440">
        <f>SUM(F17:F19)</f>
        <v>0</v>
      </c>
      <c r="G16" s="440">
        <f>SUM(G17:G19)</f>
        <v>0</v>
      </c>
      <c r="H16" s="440">
        <f>SUM(D16:G16)</f>
        <v>0</v>
      </c>
      <c r="I16" s="225"/>
    </row>
    <row r="17" spans="1:11" ht="14.25">
      <c r="A17" s="127"/>
      <c r="B17" s="703" t="s">
        <v>140</v>
      </c>
      <c r="C17" s="703"/>
      <c r="D17" s="347">
        <v>0</v>
      </c>
      <c r="E17" s="441">
        <v>0</v>
      </c>
      <c r="F17" s="441">
        <v>0</v>
      </c>
      <c r="G17" s="441">
        <v>0</v>
      </c>
      <c r="H17" s="439">
        <f t="shared" ref="H17:H25" si="0">SUM(D17:G17)</f>
        <v>0</v>
      </c>
      <c r="I17" s="225"/>
      <c r="K17" s="298"/>
    </row>
    <row r="18" spans="1:11" ht="14.25">
      <c r="A18" s="127"/>
      <c r="B18" s="703" t="s">
        <v>51</v>
      </c>
      <c r="C18" s="703"/>
      <c r="D18" s="441">
        <v>0</v>
      </c>
      <c r="E18" s="441">
        <v>0</v>
      </c>
      <c r="F18" s="441">
        <v>0</v>
      </c>
      <c r="G18" s="441">
        <v>0</v>
      </c>
      <c r="H18" s="439">
        <f t="shared" si="0"/>
        <v>0</v>
      </c>
      <c r="I18" s="225"/>
    </row>
    <row r="19" spans="1:11" ht="14.25">
      <c r="A19" s="127"/>
      <c r="B19" s="703" t="s">
        <v>141</v>
      </c>
      <c r="C19" s="703"/>
      <c r="D19" s="441">
        <v>0</v>
      </c>
      <c r="E19" s="441">
        <v>0</v>
      </c>
      <c r="F19" s="441">
        <v>0</v>
      </c>
      <c r="G19" s="441">
        <v>0</v>
      </c>
      <c r="H19" s="439">
        <f t="shared" si="0"/>
        <v>0</v>
      </c>
      <c r="I19" s="225"/>
    </row>
    <row r="20" spans="1:11" ht="9.9499999999999993" customHeight="1">
      <c r="A20" s="131"/>
      <c r="B20" s="438"/>
      <c r="C20" s="341"/>
      <c r="D20" s="439"/>
      <c r="E20" s="439"/>
      <c r="F20" s="439"/>
      <c r="G20" s="439"/>
      <c r="H20" s="439"/>
      <c r="I20" s="225"/>
    </row>
    <row r="21" spans="1:11" ht="15">
      <c r="A21" s="131"/>
      <c r="B21" s="778" t="s">
        <v>142</v>
      </c>
      <c r="C21" s="778"/>
      <c r="D21" s="440">
        <f>SUM(D22:D25)</f>
        <v>0</v>
      </c>
      <c r="E21" s="440">
        <f>SUM(E22:E25)</f>
        <v>0</v>
      </c>
      <c r="F21" s="440">
        <f>SUM(F22:F25)</f>
        <v>0</v>
      </c>
      <c r="G21" s="440">
        <f>SUM(G22:G25)</f>
        <v>0</v>
      </c>
      <c r="H21" s="440">
        <f t="shared" si="0"/>
        <v>0</v>
      </c>
      <c r="I21" s="225"/>
    </row>
    <row r="22" spans="1:11" ht="14.25">
      <c r="A22" s="127"/>
      <c r="B22" s="703" t="s">
        <v>143</v>
      </c>
      <c r="C22" s="703"/>
      <c r="D22" s="441">
        <v>0</v>
      </c>
      <c r="E22" s="441">
        <v>0</v>
      </c>
      <c r="F22" s="441">
        <f>+ESF!J52</f>
        <v>0</v>
      </c>
      <c r="G22" s="441">
        <v>0</v>
      </c>
      <c r="H22" s="439">
        <f t="shared" si="0"/>
        <v>0</v>
      </c>
      <c r="I22" s="225"/>
    </row>
    <row r="23" spans="1:11" ht="14.25">
      <c r="A23" s="127"/>
      <c r="B23" s="703" t="s">
        <v>55</v>
      </c>
      <c r="C23" s="703"/>
      <c r="D23" s="441">
        <v>0</v>
      </c>
      <c r="E23" s="441">
        <f>+ESF!J53</f>
        <v>0</v>
      </c>
      <c r="F23" s="441">
        <v>0</v>
      </c>
      <c r="G23" s="441">
        <v>0</v>
      </c>
      <c r="H23" s="439">
        <f t="shared" si="0"/>
        <v>0</v>
      </c>
      <c r="I23" s="225"/>
    </row>
    <row r="24" spans="1:11" ht="14.25">
      <c r="A24" s="127"/>
      <c r="B24" s="703" t="s">
        <v>144</v>
      </c>
      <c r="C24" s="703"/>
      <c r="D24" s="441">
        <v>0</v>
      </c>
      <c r="E24" s="441">
        <v>0</v>
      </c>
      <c r="F24" s="441">
        <v>0</v>
      </c>
      <c r="G24" s="441">
        <v>0</v>
      </c>
      <c r="H24" s="439">
        <f t="shared" si="0"/>
        <v>0</v>
      </c>
      <c r="I24" s="225"/>
    </row>
    <row r="25" spans="1:11" ht="14.25">
      <c r="A25" s="127"/>
      <c r="B25" s="703" t="s">
        <v>57</v>
      </c>
      <c r="C25" s="703"/>
      <c r="D25" s="441">
        <v>0</v>
      </c>
      <c r="E25" s="441">
        <v>0</v>
      </c>
      <c r="F25" s="441">
        <v>0</v>
      </c>
      <c r="G25" s="441">
        <v>0</v>
      </c>
      <c r="H25" s="439">
        <f t="shared" si="0"/>
        <v>0</v>
      </c>
      <c r="I25" s="225"/>
      <c r="K25" s="297"/>
    </row>
    <row r="26" spans="1:11" ht="9.9499999999999993" customHeight="1">
      <c r="A26" s="131"/>
      <c r="B26" s="438"/>
      <c r="C26" s="341"/>
      <c r="D26" s="439"/>
      <c r="E26" s="439"/>
      <c r="F26" s="439"/>
      <c r="G26" s="439"/>
      <c r="H26" s="439"/>
      <c r="I26" s="225"/>
    </row>
    <row r="27" spans="1:11" ht="18.75" thickBot="1">
      <c r="A27" s="131"/>
      <c r="B27" s="777" t="s">
        <v>456</v>
      </c>
      <c r="C27" s="777"/>
      <c r="D27" s="442">
        <f>D14+D16+D21</f>
        <v>0</v>
      </c>
      <c r="E27" s="442">
        <f>E14+E16+E21</f>
        <v>0</v>
      </c>
      <c r="F27" s="442">
        <f>F14+F16+F21</f>
        <v>0</v>
      </c>
      <c r="G27" s="442">
        <f>G14+G16+G21</f>
        <v>0</v>
      </c>
      <c r="H27" s="449">
        <f>SUM(D27:G27)</f>
        <v>0</v>
      </c>
      <c r="I27" s="225"/>
      <c r="K27" s="226" t="str">
        <f>IF(H27=ESF!J63," ","ERROR")</f>
        <v xml:space="preserve"> </v>
      </c>
    </row>
    <row r="28" spans="1:11" ht="15">
      <c r="A28" s="127"/>
      <c r="B28" s="341"/>
      <c r="C28" s="339"/>
      <c r="D28" s="439"/>
      <c r="E28" s="439"/>
      <c r="F28" s="439"/>
      <c r="G28" s="439"/>
      <c r="H28" s="439"/>
      <c r="I28" s="225"/>
    </row>
    <row r="29" spans="1:11" ht="15">
      <c r="A29" s="131"/>
      <c r="B29" s="778" t="s">
        <v>404</v>
      </c>
      <c r="C29" s="778"/>
      <c r="D29" s="440">
        <f>SUM(D30:D32)</f>
        <v>0</v>
      </c>
      <c r="E29" s="440">
        <f>SUM(E30:E32)</f>
        <v>0</v>
      </c>
      <c r="F29" s="440">
        <f>SUM(F30:F32)</f>
        <v>0</v>
      </c>
      <c r="G29" s="440">
        <f>SUM(G30:G32)</f>
        <v>0</v>
      </c>
      <c r="H29" s="440">
        <f>SUM(D29:G29)</f>
        <v>0</v>
      </c>
      <c r="I29" s="225"/>
    </row>
    <row r="30" spans="1:11" ht="14.25">
      <c r="A30" s="127"/>
      <c r="B30" s="703" t="s">
        <v>50</v>
      </c>
      <c r="C30" s="703"/>
      <c r="D30" s="441">
        <v>0</v>
      </c>
      <c r="E30" s="441">
        <v>0</v>
      </c>
      <c r="F30" s="441">
        <v>0</v>
      </c>
      <c r="G30" s="441">
        <v>0</v>
      </c>
      <c r="H30" s="439">
        <f>SUM(D30:G30)</f>
        <v>0</v>
      </c>
      <c r="I30" s="225"/>
    </row>
    <row r="31" spans="1:11" ht="14.25">
      <c r="A31" s="127"/>
      <c r="B31" s="703" t="s">
        <v>51</v>
      </c>
      <c r="C31" s="703"/>
      <c r="D31" s="441">
        <v>0</v>
      </c>
      <c r="E31" s="441">
        <v>0</v>
      </c>
      <c r="F31" s="441">
        <v>0</v>
      </c>
      <c r="G31" s="441">
        <v>0</v>
      </c>
      <c r="H31" s="439">
        <f>SUM(D31:G31)</f>
        <v>0</v>
      </c>
      <c r="I31" s="225"/>
      <c r="J31" s="257"/>
      <c r="K31" s="257"/>
    </row>
    <row r="32" spans="1:11" ht="14.25">
      <c r="A32" s="127"/>
      <c r="B32" s="703" t="s">
        <v>141</v>
      </c>
      <c r="C32" s="703"/>
      <c r="D32" s="441">
        <v>0</v>
      </c>
      <c r="E32" s="441">
        <v>0</v>
      </c>
      <c r="F32" s="441">
        <v>0</v>
      </c>
      <c r="G32" s="441">
        <v>0</v>
      </c>
      <c r="H32" s="439">
        <f>SUM(D32:G32)</f>
        <v>0</v>
      </c>
      <c r="I32" s="225"/>
      <c r="J32" s="257"/>
      <c r="K32" s="257"/>
    </row>
    <row r="33" spans="1:11" ht="9.9499999999999993" customHeight="1">
      <c r="A33" s="131"/>
      <c r="B33" s="438"/>
      <c r="C33" s="341"/>
      <c r="D33" s="439"/>
      <c r="E33" s="439"/>
      <c r="F33" s="439"/>
      <c r="G33" s="439"/>
      <c r="H33" s="439"/>
      <c r="I33" s="225"/>
      <c r="J33" s="257"/>
      <c r="K33" s="257"/>
    </row>
    <row r="34" spans="1:11" ht="15">
      <c r="A34" s="131" t="s">
        <v>134</v>
      </c>
      <c r="B34" s="778" t="s">
        <v>405</v>
      </c>
      <c r="C34" s="778"/>
      <c r="D34" s="440">
        <f>SUM(D35:D38)</f>
        <v>0</v>
      </c>
      <c r="E34" s="440">
        <f>SUM(E35:E38)</f>
        <v>0</v>
      </c>
      <c r="F34" s="440">
        <v>0</v>
      </c>
      <c r="G34" s="440">
        <f>SUM(G35:G38)</f>
        <v>0</v>
      </c>
      <c r="H34" s="440">
        <f>SUM(D34:G34)</f>
        <v>0</v>
      </c>
      <c r="I34" s="225"/>
      <c r="J34" s="257"/>
      <c r="K34" s="257"/>
    </row>
    <row r="35" spans="1:11" ht="14.25">
      <c r="A35" s="127"/>
      <c r="B35" s="703" t="s">
        <v>143</v>
      </c>
      <c r="C35" s="703"/>
      <c r="D35" s="441">
        <v>0</v>
      </c>
      <c r="E35" s="441">
        <v>0</v>
      </c>
      <c r="F35" s="441">
        <v>0</v>
      </c>
      <c r="G35" s="441">
        <v>0</v>
      </c>
      <c r="H35" s="439">
        <v>0</v>
      </c>
      <c r="I35" s="225"/>
      <c r="J35" s="257"/>
      <c r="K35" s="299"/>
    </row>
    <row r="36" spans="1:11" ht="14.25">
      <c r="A36" s="127"/>
      <c r="B36" s="703" t="s">
        <v>55</v>
      </c>
      <c r="C36" s="703"/>
      <c r="D36" s="441">
        <v>0</v>
      </c>
      <c r="E36" s="441">
        <f>+ESF!I53-E23</f>
        <v>0</v>
      </c>
      <c r="F36" s="441">
        <v>0</v>
      </c>
      <c r="G36" s="441">
        <v>0</v>
      </c>
      <c r="H36" s="439">
        <f>SUM(D36:G36)</f>
        <v>0</v>
      </c>
      <c r="I36" s="225"/>
      <c r="J36" s="257"/>
      <c r="K36" s="300"/>
    </row>
    <row r="37" spans="1:11" ht="14.25">
      <c r="A37" s="127"/>
      <c r="B37" s="703" t="s">
        <v>144</v>
      </c>
      <c r="C37" s="703"/>
      <c r="D37" s="441">
        <v>0</v>
      </c>
      <c r="E37" s="441">
        <v>0</v>
      </c>
      <c r="F37" s="441">
        <v>0</v>
      </c>
      <c r="G37" s="441">
        <v>0</v>
      </c>
      <c r="H37" s="439">
        <f>SUM(D37:G37)</f>
        <v>0</v>
      </c>
      <c r="I37" s="225"/>
      <c r="J37" s="257"/>
      <c r="K37" s="301"/>
    </row>
    <row r="38" spans="1:11" ht="14.25">
      <c r="A38" s="127"/>
      <c r="B38" s="703" t="s">
        <v>57</v>
      </c>
      <c r="C38" s="703"/>
      <c r="D38" s="441">
        <v>0</v>
      </c>
      <c r="E38" s="441">
        <v>0</v>
      </c>
      <c r="F38" s="441">
        <v>0</v>
      </c>
      <c r="G38" s="441">
        <v>0</v>
      </c>
      <c r="H38" s="439">
        <f>SUM(D38:G38)</f>
        <v>0</v>
      </c>
      <c r="I38" s="225"/>
      <c r="J38" s="257"/>
      <c r="K38" s="302"/>
    </row>
    <row r="39" spans="1:11" ht="9.9499999999999993" customHeight="1">
      <c r="A39" s="131"/>
      <c r="B39" s="438"/>
      <c r="C39" s="341"/>
      <c r="D39" s="447"/>
      <c r="E39" s="447"/>
      <c r="F39" s="447"/>
      <c r="G39" s="447"/>
      <c r="H39" s="447"/>
      <c r="I39" s="225"/>
      <c r="J39" s="257"/>
      <c r="K39" s="258" t="s">
        <v>134</v>
      </c>
    </row>
    <row r="40" spans="1:11" ht="18">
      <c r="A40" s="227"/>
      <c r="B40" s="776" t="s">
        <v>455</v>
      </c>
      <c r="C40" s="776"/>
      <c r="D40" s="448">
        <f>D27+D29+D34</f>
        <v>0</v>
      </c>
      <c r="E40" s="448">
        <f>E27+E29+E34</f>
        <v>0</v>
      </c>
      <c r="F40" s="448">
        <f>F29+F34</f>
        <v>0</v>
      </c>
      <c r="G40" s="448">
        <f>G27+G29+G34</f>
        <v>0</v>
      </c>
      <c r="H40" s="450">
        <f>SUM(D40:G40)</f>
        <v>0</v>
      </c>
      <c r="I40" s="228"/>
      <c r="J40" s="257"/>
      <c r="K40" s="259" t="str">
        <f>IF(H40=ESF!I63," ","ERROR")</f>
        <v xml:space="preserve"> </v>
      </c>
    </row>
    <row r="41" spans="1:11" ht="6" customHeight="1">
      <c r="A41" s="229"/>
      <c r="B41" s="229"/>
      <c r="C41" s="229"/>
      <c r="D41" s="229"/>
      <c r="E41" s="229"/>
      <c r="F41" s="229"/>
      <c r="G41" s="229"/>
      <c r="H41" s="229"/>
      <c r="I41" s="230"/>
      <c r="J41" s="257"/>
      <c r="K41" s="257"/>
    </row>
    <row r="42" spans="1:11" ht="6" customHeight="1">
      <c r="D42" s="231"/>
      <c r="E42" s="231"/>
      <c r="I42" s="130"/>
      <c r="J42" s="257"/>
      <c r="K42" s="257"/>
    </row>
    <row r="43" spans="1:11" ht="15" customHeight="1">
      <c r="A43" s="115"/>
      <c r="B43" s="712" t="s">
        <v>78</v>
      </c>
      <c r="C43" s="712"/>
      <c r="D43" s="712"/>
      <c r="E43" s="712"/>
      <c r="F43" s="712"/>
      <c r="G43" s="712"/>
      <c r="H43" s="712"/>
      <c r="I43" s="712"/>
      <c r="J43" s="260"/>
      <c r="K43" s="257"/>
    </row>
    <row r="44" spans="1:11" ht="9.75" customHeight="1">
      <c r="A44" s="115"/>
      <c r="B44" s="128"/>
      <c r="C44" s="137"/>
      <c r="D44" s="138"/>
      <c r="E44" s="138"/>
      <c r="F44" s="115"/>
      <c r="G44" s="139"/>
      <c r="H44" s="137"/>
      <c r="I44" s="138"/>
      <c r="J44" s="261"/>
      <c r="K44" s="257"/>
    </row>
    <row r="45" spans="1:11" ht="42" customHeight="1">
      <c r="A45" s="115"/>
      <c r="B45" s="128"/>
      <c r="C45" s="711"/>
      <c r="D45" s="711"/>
      <c r="E45" s="138"/>
      <c r="F45" s="115"/>
      <c r="G45" s="710"/>
      <c r="H45" s="710"/>
      <c r="I45" s="138"/>
      <c r="J45" s="261"/>
      <c r="K45" s="257"/>
    </row>
    <row r="46" spans="1:11" ht="14.1" customHeight="1">
      <c r="A46" s="115"/>
      <c r="B46" s="145"/>
      <c r="C46" s="737" t="str">
        <f>+EA!C58</f>
        <v>Juliana Orozco Dagnino</v>
      </c>
      <c r="D46" s="737"/>
      <c r="E46" s="443"/>
      <c r="F46" s="443"/>
      <c r="G46" s="737" t="str">
        <f>+EA!G58</f>
        <v>Ivonne Sarahi Flores Duarte</v>
      </c>
      <c r="H46" s="737"/>
      <c r="I46" s="129"/>
      <c r="J46" s="261"/>
      <c r="K46" s="257"/>
    </row>
    <row r="47" spans="1:11" ht="16.5" customHeight="1">
      <c r="A47" s="115"/>
      <c r="B47" s="147"/>
      <c r="C47" s="738" t="str">
        <f>+EA!C59</f>
        <v>Directora IMCACECO</v>
      </c>
      <c r="D47" s="738"/>
      <c r="E47" s="444"/>
      <c r="F47" s="444"/>
      <c r="G47" s="738" t="str">
        <f>+EA!G59</f>
        <v>Coordinadora Administrativa</v>
      </c>
      <c r="H47" s="738"/>
      <c r="I47" s="129"/>
      <c r="J47" s="261"/>
      <c r="K47" s="257"/>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topLeftCell="A43" zoomScaleNormal="100" workbookViewId="0">
      <selection activeCell="E3" sqref="E3:O3"/>
    </sheetView>
  </sheetViews>
  <sheetFormatPr defaultColWidth="11.42578125" defaultRowHeight="12"/>
  <cols>
    <col min="1" max="1" width="1.28515625" style="152" customWidth="1"/>
    <col min="2" max="3" width="3.7109375" style="152" customWidth="1"/>
    <col min="4" max="4" width="23.85546875" style="152" customWidth="1"/>
    <col min="5" max="5" width="15.7109375" style="152" customWidth="1"/>
    <col min="6" max="6" width="6.42578125" style="152" customWidth="1"/>
    <col min="7" max="7" width="14.42578125" style="116" customWidth="1"/>
    <col min="8" max="8" width="14.140625" style="116" customWidth="1"/>
    <col min="9" max="9" width="7.7109375" style="152" customWidth="1"/>
    <col min="10" max="11" width="3.7109375" style="78" customWidth="1"/>
    <col min="12" max="13" width="18.7109375" style="78" customWidth="1"/>
    <col min="14" max="14" width="6.42578125" style="78" customWidth="1"/>
    <col min="15" max="15" width="14.85546875" style="78" customWidth="1"/>
    <col min="16" max="16" width="15.85546875" style="246" customWidth="1"/>
    <col min="17" max="17" width="0.85546875" style="78" customWidth="1"/>
    <col min="18" max="16384" width="11.42578125" style="78"/>
  </cols>
  <sheetData>
    <row r="1" spans="1:17" s="115" customFormat="1" ht="16.5" customHeight="1">
      <c r="B1" s="153"/>
      <c r="C1" s="153"/>
      <c r="D1" s="153"/>
      <c r="E1" s="792" t="s">
        <v>449</v>
      </c>
      <c r="F1" s="792"/>
      <c r="G1" s="792"/>
      <c r="H1" s="792"/>
      <c r="I1" s="792"/>
      <c r="J1" s="792"/>
      <c r="K1" s="792"/>
      <c r="L1" s="792"/>
      <c r="M1" s="792"/>
      <c r="N1" s="792"/>
      <c r="O1" s="792"/>
      <c r="P1" s="243"/>
      <c r="Q1" s="153"/>
    </row>
    <row r="2" spans="1:17" ht="15" customHeight="1">
      <c r="B2" s="153"/>
      <c r="C2" s="153"/>
      <c r="D2" s="153"/>
      <c r="E2" s="792" t="s">
        <v>174</v>
      </c>
      <c r="F2" s="792"/>
      <c r="G2" s="792"/>
      <c r="H2" s="792"/>
      <c r="I2" s="792"/>
      <c r="J2" s="792"/>
      <c r="K2" s="792"/>
      <c r="L2" s="792"/>
      <c r="M2" s="792"/>
      <c r="N2" s="792"/>
      <c r="O2" s="792"/>
      <c r="P2" s="243"/>
      <c r="Q2" s="153"/>
    </row>
    <row r="3" spans="1:17" ht="15" customHeight="1">
      <c r="B3" s="153"/>
      <c r="C3" s="153"/>
      <c r="D3" s="153"/>
      <c r="E3" s="793" t="s">
        <v>429</v>
      </c>
      <c r="F3" s="793"/>
      <c r="G3" s="793"/>
      <c r="H3" s="793"/>
      <c r="I3" s="793"/>
      <c r="J3" s="793"/>
      <c r="K3" s="793"/>
      <c r="L3" s="793"/>
      <c r="M3" s="793"/>
      <c r="N3" s="793"/>
      <c r="O3" s="793"/>
      <c r="P3" s="243"/>
      <c r="Q3" s="153"/>
    </row>
    <row r="4" spans="1:17" ht="16.5" customHeight="1">
      <c r="B4" s="153"/>
      <c r="C4" s="153"/>
      <c r="D4" s="153"/>
      <c r="E4" s="792" t="s">
        <v>1</v>
      </c>
      <c r="F4" s="792"/>
      <c r="G4" s="792"/>
      <c r="H4" s="792"/>
      <c r="I4" s="792"/>
      <c r="J4" s="792"/>
      <c r="K4" s="792"/>
      <c r="L4" s="792"/>
      <c r="M4" s="792"/>
      <c r="N4" s="792"/>
      <c r="O4" s="792"/>
      <c r="P4" s="243"/>
      <c r="Q4" s="153"/>
    </row>
    <row r="5" spans="1:17" ht="3" customHeight="1">
      <c r="C5" s="157"/>
      <c r="D5" s="233"/>
      <c r="E5" s="454"/>
      <c r="F5" s="454"/>
      <c r="G5" s="454"/>
      <c r="H5" s="454"/>
      <c r="I5" s="454"/>
      <c r="J5" s="454"/>
      <c r="K5" s="454"/>
      <c r="L5" s="454"/>
      <c r="M5" s="454"/>
      <c r="N5" s="454"/>
      <c r="O5" s="455"/>
      <c r="P5" s="244"/>
      <c r="Q5" s="115"/>
    </row>
    <row r="6" spans="1:17" ht="19.5" customHeight="1">
      <c r="A6" s="120"/>
      <c r="B6" s="714"/>
      <c r="C6" s="714"/>
      <c r="D6" s="714"/>
      <c r="E6" s="746" t="str">
        <f>+EA!C5</f>
        <v>INSTITUTO MUNICIPAL DE CAPACITACION Y CERTIFICACION POR COMPETENCIAS B.C.</v>
      </c>
      <c r="F6" s="746"/>
      <c r="G6" s="746"/>
      <c r="H6" s="746"/>
      <c r="I6" s="746"/>
      <c r="J6" s="746"/>
      <c r="K6" s="746"/>
      <c r="L6" s="746"/>
      <c r="M6" s="746"/>
      <c r="N6" s="746"/>
      <c r="O6" s="746"/>
      <c r="P6" s="245"/>
      <c r="Q6" s="115"/>
    </row>
    <row r="7" spans="1:17" s="115" customFormat="1" ht="5.0999999999999996" customHeight="1">
      <c r="A7" s="152"/>
      <c r="B7" s="157"/>
      <c r="C7" s="157"/>
      <c r="D7" s="233"/>
      <c r="E7" s="157"/>
      <c r="F7" s="157"/>
      <c r="G7" s="234"/>
      <c r="H7" s="234"/>
      <c r="I7" s="233"/>
      <c r="P7" s="244"/>
    </row>
    <row r="8" spans="1:17" s="115" customFormat="1" ht="3" customHeight="1">
      <c r="A8" s="152"/>
      <c r="B8" s="152"/>
      <c r="C8" s="235"/>
      <c r="D8" s="233"/>
      <c r="E8" s="235"/>
      <c r="F8" s="235"/>
      <c r="G8" s="236"/>
      <c r="H8" s="236"/>
      <c r="I8" s="233"/>
      <c r="P8" s="244"/>
    </row>
    <row r="9" spans="1:17" s="115" customFormat="1" ht="31.5" customHeight="1">
      <c r="A9" s="451"/>
      <c r="B9" s="791" t="s">
        <v>76</v>
      </c>
      <c r="C9" s="791"/>
      <c r="D9" s="791"/>
      <c r="E9" s="791"/>
      <c r="F9" s="320"/>
      <c r="G9" s="319">
        <v>2017</v>
      </c>
      <c r="H9" s="319">
        <v>2018</v>
      </c>
      <c r="I9" s="452"/>
      <c r="J9" s="791" t="s">
        <v>76</v>
      </c>
      <c r="K9" s="791"/>
      <c r="L9" s="791"/>
      <c r="M9" s="791"/>
      <c r="N9" s="320"/>
      <c r="O9" s="319">
        <v>2017</v>
      </c>
      <c r="P9" s="319">
        <v>2018</v>
      </c>
      <c r="Q9" s="453"/>
    </row>
    <row r="10" spans="1:17" s="115" customFormat="1" ht="3" customHeight="1">
      <c r="A10" s="162"/>
      <c r="B10" s="152"/>
      <c r="C10" s="152"/>
      <c r="D10" s="163"/>
      <c r="E10" s="163"/>
      <c r="F10" s="163"/>
      <c r="G10" s="237"/>
      <c r="H10" s="237"/>
      <c r="I10" s="152"/>
      <c r="P10" s="244"/>
      <c r="Q10" s="126"/>
    </row>
    <row r="11" spans="1:17" s="115" customFormat="1">
      <c r="A11" s="127"/>
      <c r="B11" s="116"/>
      <c r="C11" s="165"/>
      <c r="D11" s="165"/>
      <c r="E11" s="165"/>
      <c r="F11" s="165"/>
      <c r="G11" s="237"/>
      <c r="H11" s="237"/>
      <c r="I11" s="116"/>
      <c r="P11" s="244"/>
      <c r="Q11" s="126"/>
    </row>
    <row r="12" spans="1:17" ht="17.25" customHeight="1">
      <c r="A12" s="127"/>
      <c r="B12" s="790" t="s">
        <v>175</v>
      </c>
      <c r="C12" s="790"/>
      <c r="D12" s="790"/>
      <c r="E12" s="790"/>
      <c r="F12" s="790"/>
      <c r="G12" s="456"/>
      <c r="H12" s="456"/>
      <c r="I12" s="386"/>
      <c r="J12" s="790" t="s">
        <v>176</v>
      </c>
      <c r="K12" s="790"/>
      <c r="L12" s="790"/>
      <c r="M12" s="790"/>
      <c r="N12" s="790"/>
      <c r="O12" s="457"/>
      <c r="P12" s="457"/>
      <c r="Q12" s="126"/>
    </row>
    <row r="13" spans="1:17" ht="17.25" customHeight="1">
      <c r="A13" s="127"/>
      <c r="B13" s="386"/>
      <c r="C13" s="458"/>
      <c r="D13" s="386"/>
      <c r="E13" s="458"/>
      <c r="F13" s="458"/>
      <c r="G13" s="456"/>
      <c r="H13" s="456"/>
      <c r="I13" s="386"/>
      <c r="J13" s="386"/>
      <c r="K13" s="458"/>
      <c r="L13" s="458"/>
      <c r="M13" s="458"/>
      <c r="N13" s="458"/>
      <c r="O13" s="457"/>
      <c r="P13" s="457"/>
      <c r="Q13" s="126"/>
    </row>
    <row r="14" spans="1:17" ht="17.25" customHeight="1">
      <c r="A14" s="127"/>
      <c r="B14" s="386"/>
      <c r="C14" s="790" t="s">
        <v>67</v>
      </c>
      <c r="D14" s="790"/>
      <c r="E14" s="790"/>
      <c r="F14" s="790"/>
      <c r="G14" s="354">
        <v>0</v>
      </c>
      <c r="H14" s="354">
        <v>0</v>
      </c>
      <c r="I14" s="387"/>
      <c r="J14" s="387"/>
      <c r="K14" s="784" t="s">
        <v>67</v>
      </c>
      <c r="L14" s="784"/>
      <c r="M14" s="784"/>
      <c r="N14" s="784"/>
      <c r="O14" s="459">
        <v>0</v>
      </c>
      <c r="P14" s="459">
        <f>SUM(P15:P17)</f>
        <v>0</v>
      </c>
      <c r="Q14" s="126"/>
    </row>
    <row r="15" spans="1:17" ht="15" customHeight="1">
      <c r="A15" s="127"/>
      <c r="B15" s="386"/>
      <c r="C15" s="458"/>
      <c r="D15" s="783" t="s">
        <v>85</v>
      </c>
      <c r="E15" s="783"/>
      <c r="F15" s="783"/>
      <c r="G15" s="392">
        <v>0</v>
      </c>
      <c r="H15" s="392">
        <v>0</v>
      </c>
      <c r="I15" s="387"/>
      <c r="J15" s="387"/>
      <c r="K15" s="460"/>
      <c r="L15" s="785" t="s">
        <v>33</v>
      </c>
      <c r="M15" s="785"/>
      <c r="N15" s="785"/>
      <c r="O15" s="461">
        <v>0</v>
      </c>
      <c r="P15" s="461">
        <v>0</v>
      </c>
      <c r="Q15" s="126"/>
    </row>
    <row r="16" spans="1:17" ht="15" customHeight="1">
      <c r="A16" s="127"/>
      <c r="B16" s="386"/>
      <c r="C16" s="458"/>
      <c r="D16" s="783" t="s">
        <v>197</v>
      </c>
      <c r="E16" s="783"/>
      <c r="F16" s="783"/>
      <c r="G16" s="392"/>
      <c r="H16" s="392"/>
      <c r="I16" s="387"/>
      <c r="J16" s="387"/>
      <c r="K16" s="460"/>
      <c r="L16" s="785" t="s">
        <v>35</v>
      </c>
      <c r="M16" s="785"/>
      <c r="N16" s="785"/>
      <c r="O16" s="461">
        <v>0</v>
      </c>
      <c r="P16" s="461">
        <v>0</v>
      </c>
      <c r="Q16" s="126"/>
    </row>
    <row r="17" spans="1:17" ht="15" customHeight="1">
      <c r="A17" s="127"/>
      <c r="B17" s="386"/>
      <c r="C17" s="462"/>
      <c r="D17" s="783" t="s">
        <v>177</v>
      </c>
      <c r="E17" s="783"/>
      <c r="F17" s="783"/>
      <c r="G17" s="392">
        <v>0</v>
      </c>
      <c r="H17" s="392">
        <v>0</v>
      </c>
      <c r="I17" s="387"/>
      <c r="J17" s="387"/>
      <c r="K17" s="463"/>
      <c r="L17" s="785" t="s">
        <v>201</v>
      </c>
      <c r="M17" s="785"/>
      <c r="N17" s="785"/>
      <c r="O17" s="461">
        <v>0</v>
      </c>
      <c r="P17" s="461">
        <f>+EVHP!F17</f>
        <v>0</v>
      </c>
      <c r="Q17" s="126"/>
    </row>
    <row r="18" spans="1:17" ht="15" customHeight="1">
      <c r="A18" s="127"/>
      <c r="B18" s="386"/>
      <c r="C18" s="462"/>
      <c r="D18" s="783" t="s">
        <v>91</v>
      </c>
      <c r="E18" s="783"/>
      <c r="F18" s="783"/>
      <c r="G18" s="392">
        <v>0</v>
      </c>
      <c r="H18" s="392">
        <v>0</v>
      </c>
      <c r="I18" s="387"/>
      <c r="J18" s="387"/>
      <c r="K18" s="463"/>
      <c r="L18" s="464"/>
      <c r="M18" s="464"/>
      <c r="N18" s="464"/>
      <c r="O18" s="464"/>
      <c r="P18" s="464"/>
      <c r="Q18" s="126"/>
    </row>
    <row r="19" spans="1:17" ht="15" customHeight="1">
      <c r="A19" s="127"/>
      <c r="B19" s="386"/>
      <c r="C19" s="462"/>
      <c r="D19" s="783" t="s">
        <v>92</v>
      </c>
      <c r="E19" s="783"/>
      <c r="F19" s="783"/>
      <c r="G19" s="392">
        <v>0</v>
      </c>
      <c r="H19" s="392">
        <v>0</v>
      </c>
      <c r="I19" s="387"/>
      <c r="J19" s="387"/>
      <c r="K19" s="465" t="s">
        <v>68</v>
      </c>
      <c r="L19" s="465"/>
      <c r="M19" s="465"/>
      <c r="N19" s="465"/>
      <c r="O19" s="671">
        <f>SUM(O20:O22)</f>
        <v>0</v>
      </c>
      <c r="P19" s="459">
        <f>SUM(P20:P22)</f>
        <v>0</v>
      </c>
      <c r="Q19" s="126"/>
    </row>
    <row r="20" spans="1:17" ht="15" customHeight="1">
      <c r="A20" s="127"/>
      <c r="B20" s="386"/>
      <c r="C20" s="462"/>
      <c r="D20" s="783" t="s">
        <v>93</v>
      </c>
      <c r="E20" s="783"/>
      <c r="F20" s="783"/>
      <c r="G20" s="392">
        <v>0</v>
      </c>
      <c r="H20" s="392">
        <v>0</v>
      </c>
      <c r="I20" s="387"/>
      <c r="J20" s="387"/>
      <c r="K20" s="463"/>
      <c r="L20" s="466" t="s">
        <v>33</v>
      </c>
      <c r="M20" s="466"/>
      <c r="N20" s="466"/>
      <c r="O20" s="672">
        <f>+EAA!E31</f>
        <v>0</v>
      </c>
      <c r="P20" s="461">
        <v>0</v>
      </c>
      <c r="Q20" s="126"/>
    </row>
    <row r="21" spans="1:17" ht="15" customHeight="1">
      <c r="A21" s="127"/>
      <c r="B21" s="386"/>
      <c r="C21" s="462"/>
      <c r="D21" s="783" t="s">
        <v>95</v>
      </c>
      <c r="E21" s="783"/>
      <c r="F21" s="783"/>
      <c r="G21" s="392">
        <f>+EA!D18</f>
        <v>0</v>
      </c>
      <c r="H21" s="392">
        <f>+EA!E18</f>
        <v>0</v>
      </c>
      <c r="I21" s="387"/>
      <c r="J21" s="387"/>
      <c r="K21" s="463"/>
      <c r="L21" s="785" t="s">
        <v>35</v>
      </c>
      <c r="M21" s="785"/>
      <c r="N21" s="785"/>
      <c r="O21" s="672">
        <v>0</v>
      </c>
      <c r="P21" s="461">
        <v>0</v>
      </c>
      <c r="Q21" s="126"/>
    </row>
    <row r="22" spans="1:17" ht="28.5" customHeight="1">
      <c r="A22" s="127"/>
      <c r="B22" s="386"/>
      <c r="C22" s="462"/>
      <c r="D22" s="783" t="s">
        <v>97</v>
      </c>
      <c r="E22" s="783"/>
      <c r="F22" s="783"/>
      <c r="G22" s="392">
        <v>0</v>
      </c>
      <c r="H22" s="392">
        <v>0</v>
      </c>
      <c r="I22" s="387"/>
      <c r="J22" s="387"/>
      <c r="K22" s="460"/>
      <c r="L22" s="785" t="s">
        <v>202</v>
      </c>
      <c r="M22" s="785"/>
      <c r="N22" s="785"/>
      <c r="O22" s="672">
        <v>0</v>
      </c>
      <c r="P22" s="461">
        <v>0</v>
      </c>
      <c r="Q22" s="126"/>
    </row>
    <row r="23" spans="1:17" ht="15" customHeight="1">
      <c r="A23" s="127"/>
      <c r="B23" s="386"/>
      <c r="C23" s="462"/>
      <c r="D23" s="783" t="s">
        <v>102</v>
      </c>
      <c r="E23" s="783"/>
      <c r="F23" s="783"/>
      <c r="G23" s="392">
        <v>0</v>
      </c>
      <c r="H23" s="392">
        <v>0</v>
      </c>
      <c r="I23" s="387"/>
      <c r="J23" s="387"/>
      <c r="K23" s="784" t="s">
        <v>178</v>
      </c>
      <c r="L23" s="784"/>
      <c r="M23" s="784"/>
      <c r="N23" s="784"/>
      <c r="O23" s="671">
        <f>O14-O19</f>
        <v>0</v>
      </c>
      <c r="P23" s="459">
        <f>P14-P19</f>
        <v>0</v>
      </c>
      <c r="Q23" s="126"/>
    </row>
    <row r="24" spans="1:17" ht="15" customHeight="1">
      <c r="A24" s="127"/>
      <c r="B24" s="386"/>
      <c r="C24" s="462"/>
      <c r="D24" s="783" t="s">
        <v>198</v>
      </c>
      <c r="E24" s="783"/>
      <c r="F24" s="783"/>
      <c r="G24" s="392">
        <v>0</v>
      </c>
      <c r="H24" s="392">
        <v>0</v>
      </c>
      <c r="I24" s="387"/>
      <c r="J24" s="387"/>
      <c r="K24" s="464"/>
      <c r="L24" s="464"/>
      <c r="M24" s="464"/>
      <c r="N24" s="464"/>
      <c r="O24" s="673"/>
      <c r="P24" s="464"/>
      <c r="Q24" s="126"/>
    </row>
    <row r="25" spans="1:17" ht="15" customHeight="1">
      <c r="A25" s="127"/>
      <c r="B25" s="386"/>
      <c r="C25" s="462"/>
      <c r="D25" s="783" t="s">
        <v>199</v>
      </c>
      <c r="E25" s="783"/>
      <c r="F25" s="393"/>
      <c r="G25" s="392">
        <f>+EA!D25</f>
        <v>0</v>
      </c>
      <c r="H25" s="392">
        <f>+EA!E25</f>
        <v>0</v>
      </c>
      <c r="I25" s="387"/>
      <c r="J25" s="460"/>
      <c r="K25" s="464"/>
      <c r="L25" s="464"/>
      <c r="M25" s="464"/>
      <c r="N25" s="464"/>
      <c r="O25" s="673"/>
      <c r="P25" s="464"/>
      <c r="Q25" s="126"/>
    </row>
    <row r="26" spans="1:17" ht="15" customHeight="1">
      <c r="A26" s="127"/>
      <c r="B26" s="386"/>
      <c r="C26" s="458"/>
      <c r="D26" s="386"/>
      <c r="E26" s="458"/>
      <c r="F26" s="458"/>
      <c r="G26" s="351"/>
      <c r="H26" s="351"/>
      <c r="I26" s="387"/>
      <c r="J26" s="459" t="s">
        <v>179</v>
      </c>
      <c r="K26" s="459"/>
      <c r="L26" s="459"/>
      <c r="M26" s="459"/>
      <c r="N26" s="459"/>
      <c r="O26" s="460"/>
      <c r="P26" s="460"/>
      <c r="Q26" s="126"/>
    </row>
    <row r="27" spans="1:17" ht="15" customHeight="1">
      <c r="A27" s="127"/>
      <c r="B27" s="386"/>
      <c r="C27" s="790" t="s">
        <v>68</v>
      </c>
      <c r="D27" s="790"/>
      <c r="E27" s="790"/>
      <c r="F27" s="790"/>
      <c r="G27" s="354">
        <f>SUM(G28:G46)</f>
        <v>0</v>
      </c>
      <c r="H27" s="354">
        <f>SUM(H28:H46)</f>
        <v>0</v>
      </c>
      <c r="I27" s="387"/>
      <c r="J27" s="387"/>
      <c r="K27" s="459"/>
      <c r="L27" s="387"/>
      <c r="M27" s="467"/>
      <c r="N27" s="467"/>
      <c r="O27" s="463"/>
      <c r="P27" s="463"/>
      <c r="Q27" s="126"/>
    </row>
    <row r="28" spans="1:17" ht="15" customHeight="1">
      <c r="A28" s="127"/>
      <c r="B28" s="386"/>
      <c r="C28" s="468"/>
      <c r="D28" s="783" t="s">
        <v>180</v>
      </c>
      <c r="E28" s="783"/>
      <c r="F28" s="783"/>
      <c r="G28" s="392">
        <f>+EA!I12</f>
        <v>0</v>
      </c>
      <c r="H28" s="392">
        <f>+EA!J12</f>
        <v>0</v>
      </c>
      <c r="I28" s="387"/>
      <c r="J28" s="387"/>
      <c r="K28" s="465" t="s">
        <v>67</v>
      </c>
      <c r="L28" s="465"/>
      <c r="M28" s="465"/>
      <c r="N28" s="465"/>
      <c r="O28" s="459">
        <v>0</v>
      </c>
      <c r="P28" s="459">
        <f>P29+P32</f>
        <v>0</v>
      </c>
      <c r="Q28" s="126"/>
    </row>
    <row r="29" spans="1:17" ht="15" customHeight="1">
      <c r="A29" s="127"/>
      <c r="B29" s="386"/>
      <c r="C29" s="468"/>
      <c r="D29" s="783" t="s">
        <v>88</v>
      </c>
      <c r="E29" s="783"/>
      <c r="F29" s="783"/>
      <c r="G29" s="392">
        <f>+EA!I13</f>
        <v>0</v>
      </c>
      <c r="H29" s="392">
        <f>+EA!J13</f>
        <v>0</v>
      </c>
      <c r="I29" s="387"/>
      <c r="J29" s="460"/>
      <c r="K29" s="460"/>
      <c r="L29" s="466" t="s">
        <v>181</v>
      </c>
      <c r="M29" s="466"/>
      <c r="N29" s="466"/>
      <c r="O29" s="461">
        <f>SUM(O30:O31)</f>
        <v>0</v>
      </c>
      <c r="P29" s="461">
        <f>SUM(P30:P31)</f>
        <v>0</v>
      </c>
      <c r="Q29" s="126"/>
    </row>
    <row r="30" spans="1:17" ht="15" customHeight="1">
      <c r="A30" s="127"/>
      <c r="B30" s="386"/>
      <c r="C30" s="468"/>
      <c r="D30" s="783" t="s">
        <v>90</v>
      </c>
      <c r="E30" s="783"/>
      <c r="F30" s="783"/>
      <c r="G30" s="392">
        <f>+EA!I14</f>
        <v>0</v>
      </c>
      <c r="H30" s="392">
        <f>+EA!J14</f>
        <v>0</v>
      </c>
      <c r="I30" s="387"/>
      <c r="J30" s="387"/>
      <c r="K30" s="465"/>
      <c r="L30" s="466" t="s">
        <v>182</v>
      </c>
      <c r="M30" s="466"/>
      <c r="N30" s="466"/>
      <c r="O30" s="461">
        <v>0</v>
      </c>
      <c r="P30" s="461">
        <v>0</v>
      </c>
      <c r="Q30" s="126"/>
    </row>
    <row r="31" spans="1:17" ht="15" customHeight="1">
      <c r="A31" s="127"/>
      <c r="B31" s="386"/>
      <c r="C31" s="458"/>
      <c r="D31" s="386"/>
      <c r="E31" s="458"/>
      <c r="F31" s="458"/>
      <c r="G31" s="351"/>
      <c r="H31" s="351"/>
      <c r="I31" s="387"/>
      <c r="J31" s="387"/>
      <c r="K31" s="465"/>
      <c r="L31" s="466" t="s">
        <v>184</v>
      </c>
      <c r="M31" s="466"/>
      <c r="N31" s="466"/>
      <c r="O31" s="461">
        <v>0</v>
      </c>
      <c r="P31" s="461">
        <v>0</v>
      </c>
      <c r="Q31" s="126"/>
    </row>
    <row r="32" spans="1:17" ht="15" customHeight="1">
      <c r="A32" s="127"/>
      <c r="B32" s="386"/>
      <c r="C32" s="468"/>
      <c r="D32" s="783" t="s">
        <v>94</v>
      </c>
      <c r="E32" s="783"/>
      <c r="F32" s="783"/>
      <c r="G32" s="392">
        <v>0</v>
      </c>
      <c r="H32" s="392">
        <v>0</v>
      </c>
      <c r="I32" s="387"/>
      <c r="J32" s="387"/>
      <c r="K32" s="465"/>
      <c r="L32" s="785" t="s">
        <v>397</v>
      </c>
      <c r="M32" s="785"/>
      <c r="N32" s="785"/>
      <c r="O32" s="461">
        <v>0</v>
      </c>
      <c r="P32" s="461">
        <v>0</v>
      </c>
      <c r="Q32" s="126"/>
    </row>
    <row r="33" spans="1:19" ht="15" customHeight="1">
      <c r="A33" s="127"/>
      <c r="B33" s="386"/>
      <c r="C33" s="468"/>
      <c r="D33" s="783" t="s">
        <v>183</v>
      </c>
      <c r="E33" s="783"/>
      <c r="F33" s="783"/>
      <c r="G33" s="392">
        <v>0</v>
      </c>
      <c r="H33" s="392">
        <v>0</v>
      </c>
      <c r="I33" s="387"/>
      <c r="J33" s="387"/>
      <c r="K33" s="463"/>
      <c r="L33" s="464"/>
      <c r="M33" s="464"/>
      <c r="N33" s="464"/>
      <c r="O33" s="464"/>
      <c r="P33" s="464"/>
      <c r="Q33" s="126"/>
    </row>
    <row r="34" spans="1:19" ht="15" customHeight="1">
      <c r="A34" s="127"/>
      <c r="B34" s="386"/>
      <c r="C34" s="468"/>
      <c r="D34" s="783" t="s">
        <v>185</v>
      </c>
      <c r="E34" s="783"/>
      <c r="F34" s="783"/>
      <c r="G34" s="392">
        <v>0</v>
      </c>
      <c r="H34" s="392">
        <v>0</v>
      </c>
      <c r="I34" s="387"/>
      <c r="J34" s="387"/>
      <c r="K34" s="465" t="s">
        <v>68</v>
      </c>
      <c r="L34" s="465"/>
      <c r="M34" s="465"/>
      <c r="N34" s="465"/>
      <c r="O34" s="459">
        <v>0</v>
      </c>
      <c r="P34" s="459">
        <f>P35+P38</f>
        <v>0</v>
      </c>
      <c r="Q34" s="126"/>
    </row>
    <row r="35" spans="1:19" ht="15" customHeight="1">
      <c r="A35" s="127"/>
      <c r="B35" s="386"/>
      <c r="C35" s="468"/>
      <c r="D35" s="783" t="s">
        <v>99</v>
      </c>
      <c r="E35" s="783"/>
      <c r="F35" s="783"/>
      <c r="G35" s="392">
        <v>0</v>
      </c>
      <c r="H35" s="392">
        <v>0</v>
      </c>
      <c r="I35" s="387"/>
      <c r="J35" s="387"/>
      <c r="K35" s="460"/>
      <c r="L35" s="466" t="s">
        <v>186</v>
      </c>
      <c r="M35" s="466"/>
      <c r="N35" s="466"/>
      <c r="O35" s="461">
        <f>SUM(O36:O37)</f>
        <v>0</v>
      </c>
      <c r="P35" s="461">
        <f>SUM(P36:P37)</f>
        <v>0</v>
      </c>
      <c r="Q35" s="126"/>
    </row>
    <row r="36" spans="1:19" ht="15" customHeight="1">
      <c r="A36" s="127"/>
      <c r="B36" s="386"/>
      <c r="C36" s="468"/>
      <c r="D36" s="783" t="s">
        <v>101</v>
      </c>
      <c r="E36" s="783"/>
      <c r="F36" s="783"/>
      <c r="G36" s="392">
        <v>0</v>
      </c>
      <c r="H36" s="392">
        <v>0</v>
      </c>
      <c r="I36" s="387"/>
      <c r="J36" s="387"/>
      <c r="K36" s="465"/>
      <c r="L36" s="466" t="s">
        <v>182</v>
      </c>
      <c r="M36" s="466"/>
      <c r="N36" s="466"/>
      <c r="O36" s="461">
        <v>0</v>
      </c>
      <c r="P36" s="461">
        <v>0</v>
      </c>
      <c r="Q36" s="126"/>
    </row>
    <row r="37" spans="1:19" ht="15" customHeight="1">
      <c r="A37" s="127"/>
      <c r="B37" s="386"/>
      <c r="C37" s="468"/>
      <c r="D37" s="783" t="s">
        <v>103</v>
      </c>
      <c r="E37" s="783"/>
      <c r="F37" s="783"/>
      <c r="G37" s="392">
        <v>0</v>
      </c>
      <c r="H37" s="392">
        <v>0</v>
      </c>
      <c r="I37" s="387"/>
      <c r="J37" s="460"/>
      <c r="K37" s="465"/>
      <c r="L37" s="466" t="s">
        <v>184</v>
      </c>
      <c r="M37" s="466"/>
      <c r="N37" s="466"/>
      <c r="O37" s="461">
        <v>0</v>
      </c>
      <c r="P37" s="461">
        <v>0</v>
      </c>
      <c r="Q37" s="126"/>
    </row>
    <row r="38" spans="1:19" ht="15" customHeight="1">
      <c r="A38" s="127"/>
      <c r="B38" s="386"/>
      <c r="C38" s="468"/>
      <c r="D38" s="783" t="s">
        <v>104</v>
      </c>
      <c r="E38" s="783"/>
      <c r="F38" s="783"/>
      <c r="G38" s="392">
        <v>0</v>
      </c>
      <c r="H38" s="392">
        <v>0</v>
      </c>
      <c r="I38" s="387"/>
      <c r="J38" s="387"/>
      <c r="K38" s="465"/>
      <c r="L38" s="785" t="s">
        <v>398</v>
      </c>
      <c r="M38" s="785"/>
      <c r="N38" s="785"/>
      <c r="O38" s="670">
        <v>0</v>
      </c>
      <c r="P38" s="461">
        <v>0</v>
      </c>
      <c r="Q38" s="126"/>
    </row>
    <row r="39" spans="1:19" ht="15" customHeight="1">
      <c r="A39" s="127"/>
      <c r="B39" s="386"/>
      <c r="C39" s="468"/>
      <c r="D39" s="783" t="s">
        <v>105</v>
      </c>
      <c r="E39" s="783"/>
      <c r="F39" s="783"/>
      <c r="G39" s="392">
        <v>0</v>
      </c>
      <c r="H39" s="392">
        <v>0</v>
      </c>
      <c r="I39" s="387"/>
      <c r="J39" s="387"/>
      <c r="K39" s="463"/>
      <c r="L39" s="464"/>
      <c r="M39" s="464"/>
      <c r="N39" s="464"/>
      <c r="O39" s="464"/>
      <c r="P39" s="464"/>
      <c r="Q39" s="126"/>
    </row>
    <row r="40" spans="1:19" ht="15" customHeight="1">
      <c r="A40" s="127"/>
      <c r="B40" s="386"/>
      <c r="C40" s="468"/>
      <c r="D40" s="783" t="s">
        <v>107</v>
      </c>
      <c r="E40" s="783"/>
      <c r="F40" s="783"/>
      <c r="G40" s="392">
        <v>0</v>
      </c>
      <c r="H40" s="392">
        <v>0</v>
      </c>
      <c r="I40" s="387"/>
      <c r="J40" s="387"/>
      <c r="K40" s="784" t="s">
        <v>188</v>
      </c>
      <c r="L40" s="784"/>
      <c r="M40" s="784"/>
      <c r="N40" s="784"/>
      <c r="O40" s="459">
        <f>O28-O34</f>
        <v>0</v>
      </c>
      <c r="P40" s="459">
        <f>P28-P34</f>
        <v>0</v>
      </c>
      <c r="Q40" s="126"/>
    </row>
    <row r="41" spans="1:19" ht="15" customHeight="1">
      <c r="A41" s="127"/>
      <c r="B41" s="386"/>
      <c r="C41" s="458"/>
      <c r="D41" s="386"/>
      <c r="E41" s="458"/>
      <c r="F41" s="458"/>
      <c r="G41" s="351"/>
      <c r="H41" s="351"/>
      <c r="I41" s="387"/>
      <c r="J41" s="387"/>
      <c r="K41" s="464"/>
      <c r="L41" s="464"/>
      <c r="M41" s="464"/>
      <c r="N41" s="464"/>
      <c r="O41" s="464"/>
      <c r="P41" s="464"/>
      <c r="Q41" s="126"/>
    </row>
    <row r="42" spans="1:19" ht="15" customHeight="1">
      <c r="A42" s="127"/>
      <c r="B42" s="386"/>
      <c r="C42" s="468"/>
      <c r="D42" s="783" t="s">
        <v>187</v>
      </c>
      <c r="E42" s="783"/>
      <c r="F42" s="783"/>
      <c r="G42" s="392">
        <v>0</v>
      </c>
      <c r="H42" s="392">
        <v>0</v>
      </c>
      <c r="I42" s="387"/>
      <c r="J42" s="387"/>
      <c r="K42" s="464"/>
      <c r="L42" s="464"/>
      <c r="M42" s="464"/>
      <c r="N42" s="464"/>
      <c r="O42" s="464"/>
      <c r="P42" s="464"/>
      <c r="Q42" s="126"/>
    </row>
    <row r="43" spans="1:19" ht="15" customHeight="1">
      <c r="A43" s="127"/>
      <c r="B43" s="386"/>
      <c r="C43" s="468"/>
      <c r="D43" s="783" t="s">
        <v>140</v>
      </c>
      <c r="E43" s="783"/>
      <c r="F43" s="783"/>
      <c r="G43" s="392">
        <v>0</v>
      </c>
      <c r="H43" s="392">
        <v>0</v>
      </c>
      <c r="I43" s="387"/>
      <c r="J43" s="787" t="s">
        <v>190</v>
      </c>
      <c r="K43" s="787"/>
      <c r="L43" s="787"/>
      <c r="M43" s="787"/>
      <c r="N43" s="787"/>
      <c r="O43" s="469">
        <f>G48+O23+O40</f>
        <v>0</v>
      </c>
      <c r="P43" s="469">
        <f>H48+P23+P40</f>
        <v>0</v>
      </c>
      <c r="Q43" s="126"/>
    </row>
    <row r="44" spans="1:19" ht="15" customHeight="1">
      <c r="A44" s="127"/>
      <c r="B44" s="386"/>
      <c r="C44" s="468"/>
      <c r="D44" s="783" t="s">
        <v>114</v>
      </c>
      <c r="E44" s="783"/>
      <c r="F44" s="783"/>
      <c r="G44" s="392">
        <v>0</v>
      </c>
      <c r="H44" s="392">
        <v>0</v>
      </c>
      <c r="I44" s="387"/>
      <c r="J44" s="464"/>
      <c r="K44" s="464"/>
      <c r="L44" s="464"/>
      <c r="M44" s="464"/>
      <c r="N44" s="464"/>
      <c r="O44" s="464"/>
      <c r="P44" s="464"/>
      <c r="Q44" s="126"/>
    </row>
    <row r="45" spans="1:19" ht="15" customHeight="1">
      <c r="A45" s="127"/>
      <c r="B45" s="386"/>
      <c r="C45" s="456"/>
      <c r="D45" s="456"/>
      <c r="E45" s="456"/>
      <c r="F45" s="456"/>
      <c r="G45" s="351"/>
      <c r="H45" s="351"/>
      <c r="I45" s="387"/>
      <c r="J45" s="464"/>
      <c r="K45" s="464"/>
      <c r="L45" s="464"/>
      <c r="M45" s="464"/>
      <c r="N45" s="464"/>
      <c r="O45" s="464"/>
      <c r="P45" s="464"/>
      <c r="Q45" s="126"/>
    </row>
    <row r="46" spans="1:19" ht="15" customHeight="1">
      <c r="A46" s="127"/>
      <c r="B46" s="386"/>
      <c r="C46" s="468"/>
      <c r="D46" s="783" t="s">
        <v>200</v>
      </c>
      <c r="E46" s="783"/>
      <c r="F46" s="783"/>
      <c r="G46" s="392">
        <f>EA!I38</f>
        <v>0</v>
      </c>
      <c r="H46" s="392">
        <f>EA!J38</f>
        <v>0</v>
      </c>
      <c r="I46" s="387"/>
      <c r="J46" s="464"/>
      <c r="K46" s="464"/>
      <c r="L46" s="464"/>
      <c r="M46" s="464"/>
      <c r="N46" s="464"/>
      <c r="O46" s="464"/>
      <c r="P46" s="464"/>
      <c r="Q46" s="126"/>
    </row>
    <row r="47" spans="1:19" ht="15">
      <c r="A47" s="127"/>
      <c r="B47" s="386"/>
      <c r="C47" s="458"/>
      <c r="D47" s="386"/>
      <c r="E47" s="458"/>
      <c r="F47" s="458"/>
      <c r="G47" s="351"/>
      <c r="H47" s="351"/>
      <c r="I47" s="387"/>
      <c r="J47" s="788" t="s">
        <v>400</v>
      </c>
      <c r="K47" s="788"/>
      <c r="L47" s="788"/>
      <c r="M47" s="788"/>
      <c r="N47" s="788"/>
      <c r="O47" s="469">
        <v>0</v>
      </c>
      <c r="P47" s="469">
        <v>0</v>
      </c>
      <c r="Q47" s="126"/>
    </row>
    <row r="48" spans="1:19" s="241" customFormat="1" ht="15">
      <c r="A48" s="239"/>
      <c r="B48" s="470"/>
      <c r="C48" s="786" t="s">
        <v>189</v>
      </c>
      <c r="D48" s="786"/>
      <c r="E48" s="786"/>
      <c r="F48" s="786"/>
      <c r="G48" s="471">
        <f>G14-G27</f>
        <v>0</v>
      </c>
      <c r="H48" s="471">
        <f>H14-H27</f>
        <v>0</v>
      </c>
      <c r="I48" s="472"/>
      <c r="J48" s="788" t="s">
        <v>401</v>
      </c>
      <c r="K48" s="788"/>
      <c r="L48" s="788"/>
      <c r="M48" s="788"/>
      <c r="N48" s="788"/>
      <c r="O48" s="469">
        <v>0</v>
      </c>
      <c r="P48" s="473">
        <v>0</v>
      </c>
      <c r="Q48" s="240"/>
      <c r="S48" s="247" t="s">
        <v>134</v>
      </c>
    </row>
    <row r="49" spans="1:17" s="241" customFormat="1" ht="15">
      <c r="A49" s="239"/>
      <c r="B49" s="470"/>
      <c r="C49" s="468"/>
      <c r="D49" s="468"/>
      <c r="E49" s="468"/>
      <c r="F49" s="468"/>
      <c r="G49" s="474"/>
      <c r="H49" s="474"/>
      <c r="I49" s="470"/>
      <c r="J49" s="475"/>
      <c r="K49" s="475"/>
      <c r="L49" s="475"/>
      <c r="M49" s="475"/>
      <c r="N49" s="475"/>
      <c r="O49" s="476"/>
      <c r="P49" s="476"/>
      <c r="Q49" s="240"/>
    </row>
    <row r="50" spans="1:17" ht="14.25" customHeight="1">
      <c r="A50" s="133"/>
      <c r="B50" s="477"/>
      <c r="C50" s="478"/>
      <c r="D50" s="478"/>
      <c r="E50" s="478"/>
      <c r="F50" s="478"/>
      <c r="G50" s="479"/>
      <c r="H50" s="479"/>
      <c r="I50" s="477"/>
      <c r="J50" s="480"/>
      <c r="K50" s="480"/>
      <c r="L50" s="480"/>
      <c r="M50" s="480"/>
      <c r="N50" s="480"/>
      <c r="O50" s="480"/>
      <c r="P50" s="481"/>
      <c r="Q50" s="136"/>
    </row>
    <row r="51" spans="1:17" ht="14.25" customHeight="1">
      <c r="A51" s="116"/>
      <c r="I51" s="116"/>
      <c r="J51" s="116"/>
      <c r="K51" s="237"/>
      <c r="L51" s="237"/>
      <c r="M51" s="237"/>
      <c r="N51" s="237"/>
      <c r="O51" s="238"/>
      <c r="P51" s="238"/>
      <c r="Q51" s="115"/>
    </row>
    <row r="52" spans="1:17" ht="6" customHeight="1">
      <c r="A52" s="116"/>
      <c r="I52" s="116"/>
      <c r="J52" s="115"/>
      <c r="K52" s="115"/>
      <c r="L52" s="115"/>
      <c r="M52" s="115"/>
      <c r="N52" s="115"/>
      <c r="O52" s="115"/>
      <c r="P52" s="244"/>
      <c r="Q52" s="115"/>
    </row>
    <row r="53" spans="1:17" ht="15" customHeight="1">
      <c r="A53" s="115"/>
      <c r="B53" s="128" t="s">
        <v>78</v>
      </c>
      <c r="C53" s="128"/>
      <c r="D53" s="128"/>
      <c r="E53" s="128"/>
      <c r="F53" s="128"/>
      <c r="G53" s="128"/>
      <c r="H53" s="128"/>
      <c r="I53" s="128"/>
      <c r="J53" s="128"/>
      <c r="K53" s="115"/>
      <c r="L53" s="115"/>
      <c r="M53" s="115"/>
      <c r="N53" s="115"/>
      <c r="O53" s="226" t="str">
        <f>IF(O47=ESF!E18," ","ERROR SALDO FINAL 2013")</f>
        <v xml:space="preserve"> </v>
      </c>
      <c r="P53" s="244"/>
      <c r="Q53" s="115"/>
    </row>
    <row r="54" spans="1:17" ht="22.5" customHeight="1">
      <c r="A54" s="115"/>
      <c r="B54" s="128"/>
      <c r="C54" s="137"/>
      <c r="D54" s="138"/>
      <c r="E54" s="138"/>
      <c r="F54" s="115"/>
      <c r="G54" s="139"/>
      <c r="H54" s="137"/>
      <c r="I54" s="138"/>
      <c r="J54" s="138"/>
      <c r="K54" s="115"/>
      <c r="L54" s="115"/>
      <c r="M54" s="115"/>
      <c r="N54" s="115"/>
      <c r="O54" s="226" t="str">
        <f>IF(O48=ESF!D18," ","ERROR SALDO FINAL 2014")</f>
        <v xml:space="preserve"> </v>
      </c>
      <c r="P54" s="244"/>
      <c r="Q54" s="115"/>
    </row>
    <row r="55" spans="1:17" ht="29.25" customHeight="1">
      <c r="A55" s="115"/>
      <c r="B55" s="128"/>
      <c r="C55" s="137"/>
      <c r="D55" s="789"/>
      <c r="E55" s="789"/>
      <c r="F55" s="789"/>
      <c r="G55" s="789"/>
      <c r="H55" s="137"/>
      <c r="I55" s="138"/>
      <c r="J55" s="138"/>
      <c r="K55" s="115"/>
      <c r="L55" s="744"/>
      <c r="M55" s="744"/>
      <c r="N55" s="744"/>
      <c r="O55" s="744"/>
      <c r="P55" s="244"/>
      <c r="Q55" s="115"/>
    </row>
    <row r="56" spans="1:17" ht="14.1" customHeight="1">
      <c r="A56" s="115"/>
      <c r="B56" s="145"/>
      <c r="C56" s="674"/>
      <c r="D56" s="709" t="str">
        <f>+EA!C58</f>
        <v>Juliana Orozco Dagnino</v>
      </c>
      <c r="E56" s="709"/>
      <c r="F56" s="709"/>
      <c r="G56" s="709"/>
      <c r="H56" s="674"/>
      <c r="I56" s="129"/>
      <c r="J56" s="674"/>
      <c r="K56" s="154"/>
      <c r="L56" s="709" t="str">
        <f>+EA!G58</f>
        <v>Ivonne Sarahi Flores Duarte</v>
      </c>
      <c r="M56" s="709"/>
      <c r="N56" s="709"/>
      <c r="O56" s="709"/>
      <c r="P56" s="244"/>
      <c r="Q56" s="115"/>
    </row>
    <row r="57" spans="1:17" ht="14.1" customHeight="1">
      <c r="A57" s="115"/>
      <c r="B57" s="147"/>
      <c r="C57" s="674"/>
      <c r="D57" s="708" t="str">
        <f>+EA!C59</f>
        <v>Directora IMCACECO</v>
      </c>
      <c r="E57" s="708"/>
      <c r="F57" s="708"/>
      <c r="G57" s="708"/>
      <c r="H57" s="674"/>
      <c r="I57" s="129"/>
      <c r="J57" s="674"/>
      <c r="K57" s="305"/>
      <c r="L57" s="708" t="str">
        <f>+EA!G59</f>
        <v>Coordinadora Administrativa</v>
      </c>
      <c r="M57" s="708"/>
      <c r="N57" s="708"/>
      <c r="O57" s="708"/>
      <c r="P57" s="244"/>
      <c r="Q57" s="115"/>
    </row>
  </sheetData>
  <sheetProtection formatCells="0" selectLockedCells="1"/>
  <mergeCells count="59">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BMu!Print_Area</vt:lpstr>
      <vt:lpstr>BURSATIL2!Print_Area</vt:lpstr>
      <vt:lpstr>CAdmon!Print_Area</vt:lpstr>
      <vt:lpstr>CFG!Print_Area</vt:lpstr>
      <vt:lpstr>COG!Print_Area</vt:lpstr>
      <vt:lpstr>CProg!Print_Area</vt:lpstr>
      <vt:lpstr>CTG!Print_Area</vt:lpstr>
      <vt:lpstr>EA!Print_Area</vt:lpstr>
      <vt:lpstr>EAA!Print_Area</vt:lpstr>
      <vt:lpstr>EADP!Print_Area</vt:lpstr>
      <vt:lpstr>EAI!Print_Area</vt:lpstr>
      <vt:lpstr>ECSF!Print_Area</vt:lpstr>
      <vt:lpstr>EFE!Print_Area</vt:lpstr>
      <vt:lpstr>ESF!Print_Area</vt:lpstr>
      <vt:lpstr>EVHP!Print_Area</vt:lpstr>
      <vt:lpstr>'Post Fiscal'!Print_Area</vt:lpstr>
      <vt:lpstr>'Rel Cta Banc'!Print_Area</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user</cp:lastModifiedBy>
  <cp:lastPrinted>2017-06-16T21:34:44Z</cp:lastPrinted>
  <dcterms:created xsi:type="dcterms:W3CDTF">2014-01-27T16:27:43Z</dcterms:created>
  <dcterms:modified xsi:type="dcterms:W3CDTF">2017-06-16T21:40:18Z</dcterms:modified>
</cp:coreProperties>
</file>