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SEGUNDO TRIMESTRE 2022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6" i="1"/>
  <c r="E16" i="1"/>
  <c r="D17" i="1" l="1"/>
  <c r="D16" i="1"/>
  <c r="D15" i="1" s="1"/>
  <c r="F80" i="1" l="1"/>
  <c r="E80" i="1"/>
  <c r="D80" i="1"/>
  <c r="D78" i="1"/>
  <c r="E76" i="1"/>
  <c r="D76" i="1"/>
  <c r="F75" i="1"/>
  <c r="E75" i="1"/>
  <c r="E74" i="1" s="1"/>
  <c r="D75" i="1"/>
  <c r="F64" i="1"/>
  <c r="E64" i="1"/>
  <c r="D64" i="1"/>
  <c r="E60" i="1"/>
  <c r="D60" i="1"/>
  <c r="F59" i="1"/>
  <c r="E59" i="1"/>
  <c r="E58" i="1" s="1"/>
  <c r="D59" i="1"/>
  <c r="D58" i="1"/>
  <c r="F45" i="1"/>
  <c r="F17" i="1" s="1"/>
  <c r="F44" i="1"/>
  <c r="E43" i="1"/>
  <c r="D43" i="1"/>
  <c r="F40" i="1"/>
  <c r="E40" i="1"/>
  <c r="D40" i="1"/>
  <c r="F30" i="1"/>
  <c r="E30" i="1"/>
  <c r="D30" i="1"/>
  <c r="F19" i="1"/>
  <c r="E19" i="1"/>
  <c r="D19" i="1"/>
  <c r="E15" i="1"/>
  <c r="E62" i="1"/>
  <c r="F73" i="1"/>
  <c r="E73" i="1"/>
  <c r="D73" i="1"/>
  <c r="F57" i="1"/>
  <c r="D57" i="1"/>
  <c r="F76" i="1" l="1"/>
  <c r="F74" i="1" s="1"/>
  <c r="D47" i="1"/>
  <c r="D13" i="1" s="1"/>
  <c r="D74" i="1"/>
  <c r="E47" i="1"/>
  <c r="E13" i="1" s="1"/>
  <c r="E10" i="1" s="1"/>
  <c r="E23" i="1" s="1"/>
  <c r="E24" i="1" s="1"/>
  <c r="E25" i="1" s="1"/>
  <c r="E34" i="1" s="1"/>
  <c r="F60" i="1"/>
  <c r="F58" i="1" s="1"/>
  <c r="F62" i="1"/>
  <c r="D82" i="1"/>
  <c r="D83" i="1" s="1"/>
  <c r="D10" i="1"/>
  <c r="D23" i="1" s="1"/>
  <c r="D24" i="1" s="1"/>
  <c r="D25" i="1" s="1"/>
  <c r="D34" i="1" s="1"/>
  <c r="D62" i="1"/>
  <c r="D66" i="1" s="1"/>
  <c r="D67" i="1" s="1"/>
  <c r="E57" i="1"/>
  <c r="E66" i="1" s="1"/>
  <c r="E67" i="1" s="1"/>
  <c r="E78" i="1"/>
  <c r="E82" i="1" s="1"/>
  <c r="E83" i="1" s="1"/>
  <c r="F43" i="1"/>
  <c r="F47" i="1" s="1"/>
  <c r="F13" i="1" s="1"/>
  <c r="F10" i="1" s="1"/>
  <c r="F66" i="1" l="1"/>
  <c r="F67" i="1" s="1"/>
  <c r="F15" i="1"/>
  <c r="F23" i="1" s="1"/>
  <c r="F24" i="1" s="1"/>
  <c r="F25" i="1" s="1"/>
  <c r="F34" i="1" s="1"/>
  <c r="F78" i="1"/>
  <c r="F82" i="1" s="1"/>
  <c r="F83" i="1" s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<sst xmlns="http://schemas.openxmlformats.org/spreadsheetml/2006/main" count="76" uniqueCount="51">
  <si>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</si>
  <si>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</si>
  <si>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</si>
  <si>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</si>
  <si>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</si>
  <si>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</si>
  <si>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</si>
  <si>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</si>
  <si>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</si>
  <si>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</si>
  <si>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</si>
  <si>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</si>
  <si>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</si>
  <si>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</si>
  <si>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</si>
  <si>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</si>
  <si>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</si>
  <si>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</si>
  <si>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</si>
  <si>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</si>
  <si>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</si>
  <si>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</si>
  <si>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</si>
  <si>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</si>
  <si>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</si>
  <si>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</si>
  <si>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</si>
  <si>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</si>
  <si>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</si>
  <si>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</si>
  <si>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</si>
  <si>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</si>
  <si>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</si>
  <si>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</si>
  <si>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</si>
  <si>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</si>
  <si>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</si>
  <si>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</si>
  <si>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</si>
  <si>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</si>
  <si>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</si>
  <si>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</si>
  <si>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</si>
  <si>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</si>
  <si>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</si>
  <si>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______________________________________</t>
  </si>
  <si>
    <t>C. HILDA ARACELI BROWN FIGUEREDO</t>
  </si>
  <si>
    <t>LAE. MANUEL ZERMEÑO CHAVEZ</t>
  </si>
  <si>
    <t xml:space="preserve">            PRESIDENTE MUNICIPAL</t>
  </si>
  <si>
    <t>TESORERO MUNICIPAL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</si>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</sst>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0" fontId="8" fillId="0" borderId="0" xfId="3" applyFont="1"/>
    <xf numFmtId="0" fontId="8" fillId="0" borderId="0" xfId="3" applyFont="1" applyBorder="1"/>
    <xf numFmtId="0" fontId="8" fillId="0" borderId="0" xfId="3" applyFont="1" applyAlignment="1">
      <alignment horizontal="left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41"/>
  <sheetViews>
    <sheetView tabSelected="1" topLeftCell="A49" workbookViewId="0">
      <selection activeCell="E62" sqref="E62"/>
    </sheetView>
  </sheetViews>
  <sheetFormatPr baseColWidth="10" defaultRowHeight="12.75" x14ac:dyDescent="0.2"/>
  <cols>
    <col min="1" max="1" width="5.28515625" style="1" customWidth="1"/>
    <col min="2" max="2" width="3.28515625" style="1" customWidth="1"/>
    <col min="3" max="3" width="54.5703125" style="1" customWidth="1"/>
    <col min="4" max="4" width="16" style="1" bestFit="1" customWidth="1"/>
    <col min="5" max="5" width="13.28515625" style="1" bestFit="1" customWidth="1"/>
    <col min="6" max="6" width="14.140625" style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42" t="s">
        <v>0</v>
      </c>
      <c r="C2" s="43"/>
      <c r="D2" s="43"/>
      <c r="E2" s="43"/>
      <c r="F2" s="44"/>
    </row>
    <row r="3" spans="2:8" ht="12.75" customHeight="1" x14ac:dyDescent="0.2">
      <c r="B3" s="45" t="s">
        <v>1</v>
      </c>
      <c r="C3" s="46"/>
      <c r="D3" s="46"/>
      <c r="E3" s="46"/>
      <c r="F3" s="47"/>
    </row>
    <row r="4" spans="2:8" ht="12.75" customHeight="1" x14ac:dyDescent="0.2">
      <c r="B4" s="45" t="s">
        <v>50</v>
      </c>
      <c r="C4" s="46"/>
      <c r="D4" s="46"/>
      <c r="E4" s="46"/>
      <c r="F4" s="47"/>
    </row>
    <row r="5" spans="2:8" ht="12.75" customHeight="1" thickBot="1" x14ac:dyDescent="0.25">
      <c r="B5" s="48" t="s">
        <v>2</v>
      </c>
      <c r="C5" s="49"/>
      <c r="D5" s="49"/>
      <c r="E5" s="49"/>
      <c r="F5" s="50"/>
    </row>
    <row r="6" spans="2:8" ht="12.75" customHeight="1" thickBot="1" x14ac:dyDescent="0.25">
      <c r="B6" s="2"/>
    </row>
    <row r="7" spans="2:8" ht="12.75" customHeight="1" x14ac:dyDescent="0.2">
      <c r="B7" s="51" t="s">
        <v>3</v>
      </c>
      <c r="C7" s="52"/>
      <c r="D7" s="3" t="s">
        <v>4</v>
      </c>
      <c r="E7" s="55" t="s">
        <v>5</v>
      </c>
      <c r="F7" s="3" t="s">
        <v>6</v>
      </c>
    </row>
    <row r="8" spans="2:8" ht="12.75" customHeight="1" thickBot="1" x14ac:dyDescent="0.25">
      <c r="B8" s="53"/>
      <c r="C8" s="54"/>
      <c r="D8" s="4" t="s">
        <v>7</v>
      </c>
      <c r="E8" s="56"/>
      <c r="F8" s="4" t="s">
        <v>8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9</v>
      </c>
      <c r="D10" s="8">
        <f>SUM(D11:D13)</f>
        <v>689725041.99000001</v>
      </c>
      <c r="E10" s="8">
        <f>SUM(E11:E13)</f>
        <v>485028345.47000003</v>
      </c>
      <c r="F10" s="8">
        <f>SUM(F11:F13)</f>
        <v>485028345.47000003</v>
      </c>
    </row>
    <row r="11" spans="2:8" ht="12.75" customHeight="1" x14ac:dyDescent="0.2">
      <c r="B11" s="5"/>
      <c r="C11" s="9" t="s">
        <v>10</v>
      </c>
      <c r="D11" s="10">
        <v>596525564.49000001</v>
      </c>
      <c r="E11" s="10">
        <v>425317441.31</v>
      </c>
      <c r="F11" s="10">
        <v>425317441.31</v>
      </c>
    </row>
    <row r="12" spans="2:8" ht="12.75" customHeight="1" x14ac:dyDescent="0.2">
      <c r="B12" s="5"/>
      <c r="C12" s="9" t="s">
        <v>11</v>
      </c>
      <c r="D12" s="10">
        <v>107871568</v>
      </c>
      <c r="E12" s="10">
        <v>66902556</v>
      </c>
      <c r="F12" s="10">
        <v>66902556</v>
      </c>
    </row>
    <row r="13" spans="2:8" ht="12.75" customHeight="1" x14ac:dyDescent="0.2">
      <c r="B13" s="5"/>
      <c r="C13" s="9" t="s">
        <v>12</v>
      </c>
      <c r="D13" s="10">
        <f>+D47</f>
        <v>-14672090.5</v>
      </c>
      <c r="E13" s="10">
        <f>+E47</f>
        <v>-7191651.8399999999</v>
      </c>
      <c r="F13" s="10">
        <f>+F47</f>
        <v>-7191651.8399999999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13</v>
      </c>
      <c r="D15" s="8">
        <f>SUM(D16:D17)</f>
        <v>689725041.99000001</v>
      </c>
      <c r="E15" s="8">
        <f>SUM(E16:E17)</f>
        <v>362415226.84000003</v>
      </c>
      <c r="F15" s="8">
        <f>SUM(F16:F17)</f>
        <v>321592646.34000003</v>
      </c>
      <c r="H15" s="13"/>
    </row>
    <row r="16" spans="2:8" ht="12.75" customHeight="1" x14ac:dyDescent="0.2">
      <c r="B16" s="5"/>
      <c r="C16" s="9" t="s">
        <v>14</v>
      </c>
      <c r="D16" s="14">
        <f>651601085.03-D44</f>
        <v>651601085.02999997</v>
      </c>
      <c r="E16" s="14">
        <f>338249126.55-E44</f>
        <v>335883299.47000003</v>
      </c>
      <c r="F16" s="14">
        <f>298185804.12-F44</f>
        <v>295819977.04000002</v>
      </c>
      <c r="H16" s="15"/>
    </row>
    <row r="17" spans="2:6" ht="12.75" customHeight="1" x14ac:dyDescent="0.2">
      <c r="B17" s="5"/>
      <c r="C17" s="9" t="s">
        <v>15</v>
      </c>
      <c r="D17" s="14">
        <f>52796047.46-D45</f>
        <v>38123956.960000001</v>
      </c>
      <c r="E17" s="14">
        <f>31357752.13-E45</f>
        <v>26531927.369999997</v>
      </c>
      <c r="F17" s="14">
        <f>30598494.06-F45</f>
        <v>25772669.299999997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16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17</v>
      </c>
      <c r="D20" s="10"/>
      <c r="E20" s="10"/>
      <c r="F20" s="10"/>
    </row>
    <row r="21" spans="2:6" ht="12.75" customHeight="1" x14ac:dyDescent="0.2">
      <c r="B21" s="5"/>
      <c r="C21" s="9" t="s">
        <v>18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19</v>
      </c>
      <c r="D23" s="8">
        <f>+D10-D15+D19</f>
        <v>0</v>
      </c>
      <c r="E23" s="8">
        <f>+E10-E15+E19</f>
        <v>122613118.63</v>
      </c>
      <c r="F23" s="8">
        <f>+F10-F15+F19</f>
        <v>163435699.13</v>
      </c>
    </row>
    <row r="24" spans="2:6" ht="12.75" customHeight="1" x14ac:dyDescent="0.2">
      <c r="B24" s="5"/>
      <c r="C24" s="7" t="s">
        <v>20</v>
      </c>
      <c r="D24" s="8">
        <f>+D23-D13</f>
        <v>14672090.5</v>
      </c>
      <c r="E24" s="8">
        <f>+E23-E13</f>
        <v>129804770.47</v>
      </c>
      <c r="F24" s="8">
        <f>+F23-F13</f>
        <v>170627350.97</v>
      </c>
    </row>
    <row r="25" spans="2:6" ht="16.5" customHeight="1" x14ac:dyDescent="0.2">
      <c r="B25" s="5"/>
      <c r="C25" s="7" t="s">
        <v>21</v>
      </c>
      <c r="D25" s="8">
        <f>+D24-D19</f>
        <v>14672090.5</v>
      </c>
      <c r="E25" s="8">
        <f>+E24-E19</f>
        <v>129804770.47</v>
      </c>
      <c r="F25" s="8">
        <f>+F24-F19</f>
        <v>170627350.97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2.75" customHeight="1" thickBot="1" x14ac:dyDescent="0.25">
      <c r="B28" s="57" t="s">
        <v>22</v>
      </c>
      <c r="C28" s="58"/>
      <c r="D28" s="21" t="s">
        <v>7</v>
      </c>
      <c r="E28" s="21" t="s">
        <v>5</v>
      </c>
      <c r="F28" s="21" t="s">
        <v>23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24</v>
      </c>
      <c r="D30" s="8">
        <f>SUM(D31:D32)</f>
        <v>13752876.960000001</v>
      </c>
      <c r="E30" s="8">
        <f>SUM(E31:E32)</f>
        <v>6966623.3300000001</v>
      </c>
      <c r="F30" s="8">
        <f>SUM(F31:F32)</f>
        <v>6966623.3300000001</v>
      </c>
    </row>
    <row r="31" spans="2:6" ht="12.75" customHeight="1" x14ac:dyDescent="0.2">
      <c r="B31" s="5"/>
      <c r="C31" s="9" t="s">
        <v>25</v>
      </c>
      <c r="D31" s="14">
        <v>0</v>
      </c>
      <c r="E31" s="14">
        <v>2302411</v>
      </c>
      <c r="F31" s="14">
        <v>2302411</v>
      </c>
    </row>
    <row r="32" spans="2:6" ht="12.75" customHeight="1" x14ac:dyDescent="0.2">
      <c r="B32" s="5"/>
      <c r="C32" s="9" t="s">
        <v>26</v>
      </c>
      <c r="D32" s="14">
        <v>13752876.960000001</v>
      </c>
      <c r="E32" s="14">
        <v>4664212.33</v>
      </c>
      <c r="F32" s="14">
        <v>4664212.33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27</v>
      </c>
      <c r="D34" s="8">
        <f>+D25+D30</f>
        <v>28424967.460000001</v>
      </c>
      <c r="E34" s="8">
        <f>+E25+E30</f>
        <v>136771393.80000001</v>
      </c>
      <c r="F34" s="8">
        <f>+F25+F30</f>
        <v>177593974.30000001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51" t="s">
        <v>22</v>
      </c>
      <c r="C37" s="52"/>
      <c r="D37" s="59" t="s">
        <v>28</v>
      </c>
      <c r="E37" s="59" t="s">
        <v>5</v>
      </c>
      <c r="F37" s="22" t="s">
        <v>6</v>
      </c>
    </row>
    <row r="38" spans="2:7" ht="12.75" customHeight="1" thickBot="1" x14ac:dyDescent="0.25">
      <c r="B38" s="53"/>
      <c r="C38" s="54"/>
      <c r="D38" s="60"/>
      <c r="E38" s="60"/>
      <c r="F38" s="23" t="s">
        <v>23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27"/>
      <c r="C40" s="28" t="s">
        <v>29</v>
      </c>
      <c r="D40" s="29">
        <f>SUM(D41:D42)</f>
        <v>0</v>
      </c>
      <c r="E40" s="29">
        <f>SUM(E41:E42)</f>
        <v>0</v>
      </c>
      <c r="F40" s="29">
        <f>SUM(F41:F42)</f>
        <v>0</v>
      </c>
      <c r="G40" s="30"/>
    </row>
    <row r="41" spans="2:7" ht="12.75" customHeight="1" x14ac:dyDescent="0.2">
      <c r="B41" s="24"/>
      <c r="C41" s="31" t="s">
        <v>30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31" t="s">
        <v>31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27"/>
      <c r="C43" s="28" t="s">
        <v>32</v>
      </c>
      <c r="D43" s="29">
        <f>SUM(D44:D45)</f>
        <v>14672090.5</v>
      </c>
      <c r="E43" s="29">
        <f>SUM(E44:E45)</f>
        <v>7191651.8399999999</v>
      </c>
      <c r="F43" s="29">
        <f>SUM(F44:F45)</f>
        <v>7191651.8399999999</v>
      </c>
    </row>
    <row r="44" spans="2:7" ht="12.75" customHeight="1" x14ac:dyDescent="0.2">
      <c r="B44" s="24"/>
      <c r="C44" s="31" t="s">
        <v>33</v>
      </c>
      <c r="D44" s="32">
        <v>0</v>
      </c>
      <c r="E44" s="32">
        <v>2365827.08</v>
      </c>
      <c r="F44" s="32">
        <f>+E44</f>
        <v>2365827.08</v>
      </c>
    </row>
    <row r="45" spans="2:7" ht="12.75" customHeight="1" x14ac:dyDescent="0.2">
      <c r="B45" s="24"/>
      <c r="C45" s="31" t="s">
        <v>34</v>
      </c>
      <c r="D45" s="32">
        <v>14672090.5</v>
      </c>
      <c r="E45" s="32">
        <v>4825824.76</v>
      </c>
      <c r="F45" s="32">
        <f>+E45</f>
        <v>4825824.76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61"/>
      <c r="C47" s="63" t="s">
        <v>35</v>
      </c>
      <c r="D47" s="65">
        <f>+D40-D43</f>
        <v>-14672090.5</v>
      </c>
      <c r="E47" s="65">
        <f>+E40-E43</f>
        <v>-7191651.8399999999</v>
      </c>
      <c r="F47" s="65">
        <f>+F40-F43</f>
        <v>-7191651.8399999999</v>
      </c>
    </row>
    <row r="48" spans="2:7" ht="12.75" customHeight="1" thickBot="1" x14ac:dyDescent="0.25">
      <c r="B48" s="62"/>
      <c r="C48" s="64"/>
      <c r="D48" s="66"/>
      <c r="E48" s="66"/>
      <c r="F48" s="66"/>
    </row>
    <row r="49" spans="2:6" ht="12.75" customHeight="1" x14ac:dyDescent="0.2">
      <c r="B49" s="33"/>
      <c r="C49" s="33"/>
      <c r="D49" s="34"/>
      <c r="E49" s="34"/>
      <c r="F49" s="34"/>
    </row>
    <row r="50" spans="2:6" ht="12.75" customHeight="1" x14ac:dyDescent="0.2">
      <c r="B50" s="33"/>
      <c r="C50" s="33"/>
      <c r="D50" s="34"/>
      <c r="E50" s="34"/>
      <c r="F50" s="34"/>
    </row>
    <row r="51" spans="2:6" ht="12.75" customHeight="1" x14ac:dyDescent="0.2">
      <c r="B51" s="33"/>
      <c r="C51" s="33"/>
      <c r="D51" s="34"/>
      <c r="E51" s="34"/>
      <c r="F51" s="34"/>
    </row>
    <row r="52" spans="2:6" ht="12.75" customHeight="1" x14ac:dyDescent="0.2">
      <c r="B52" s="33"/>
      <c r="C52" s="33"/>
      <c r="D52" s="34"/>
      <c r="E52" s="34"/>
      <c r="F52" s="34"/>
    </row>
    <row r="53" spans="2:6" ht="12.75" customHeight="1" thickBot="1" x14ac:dyDescent="0.3">
      <c r="B53" s="2"/>
      <c r="D53" s="20"/>
      <c r="E53" s="20"/>
      <c r="F53" s="20"/>
    </row>
    <row r="54" spans="2:6" ht="12.75" customHeight="1" x14ac:dyDescent="0.2">
      <c r="B54" s="51" t="s">
        <v>22</v>
      </c>
      <c r="C54" s="52"/>
      <c r="D54" s="22" t="s">
        <v>4</v>
      </c>
      <c r="E54" s="59" t="s">
        <v>5</v>
      </c>
      <c r="F54" s="22" t="s">
        <v>6</v>
      </c>
    </row>
    <row r="55" spans="2:6" ht="12.75" customHeight="1" thickBot="1" x14ac:dyDescent="0.25">
      <c r="B55" s="53"/>
      <c r="C55" s="54"/>
      <c r="D55" s="23" t="s">
        <v>7</v>
      </c>
      <c r="E55" s="60"/>
      <c r="F55" s="23" t="s">
        <v>23</v>
      </c>
    </row>
    <row r="56" spans="2:6" ht="12.75" customHeight="1" x14ac:dyDescent="0.2">
      <c r="B56" s="67"/>
      <c r="C56" s="68"/>
      <c r="D56" s="26"/>
      <c r="E56" s="26"/>
      <c r="F56" s="26"/>
    </row>
    <row r="57" spans="2:6" ht="12.75" customHeight="1" x14ac:dyDescent="0.2">
      <c r="B57" s="24"/>
      <c r="C57" s="25" t="s">
        <v>36</v>
      </c>
      <c r="D57" s="26">
        <f>+D11</f>
        <v>596525564.49000001</v>
      </c>
      <c r="E57" s="26">
        <f>+E11</f>
        <v>425317441.31</v>
      </c>
      <c r="F57" s="26">
        <f>+F11</f>
        <v>425317441.31</v>
      </c>
    </row>
    <row r="58" spans="2:6" ht="12.75" customHeight="1" x14ac:dyDescent="0.2">
      <c r="B58" s="24"/>
      <c r="C58" s="25" t="s">
        <v>37</v>
      </c>
      <c r="D58" s="26">
        <f>+D59-D60</f>
        <v>0</v>
      </c>
      <c r="E58" s="26">
        <f>+E59-E60</f>
        <v>-2365827.08</v>
      </c>
      <c r="F58" s="26">
        <f>+F59-F60</f>
        <v>-2365827.08</v>
      </c>
    </row>
    <row r="59" spans="2:6" ht="12.75" customHeight="1" x14ac:dyDescent="0.2">
      <c r="B59" s="24"/>
      <c r="C59" s="31" t="s">
        <v>30</v>
      </c>
      <c r="D59" s="26">
        <f>+D41</f>
        <v>0</v>
      </c>
      <c r="E59" s="26">
        <f>+E41</f>
        <v>0</v>
      </c>
      <c r="F59" s="26">
        <f>+F41</f>
        <v>0</v>
      </c>
    </row>
    <row r="60" spans="2:6" ht="12.75" customHeight="1" x14ac:dyDescent="0.2">
      <c r="B60" s="24"/>
      <c r="C60" s="31" t="s">
        <v>33</v>
      </c>
      <c r="D60" s="26">
        <f>+D44</f>
        <v>0</v>
      </c>
      <c r="E60" s="26">
        <f>+E44</f>
        <v>2365827.08</v>
      </c>
      <c r="F60" s="26">
        <f>+F44</f>
        <v>2365827.08</v>
      </c>
    </row>
    <row r="61" spans="2:6" ht="12.75" customHeight="1" x14ac:dyDescent="0.2">
      <c r="B61" s="24"/>
      <c r="C61" s="25"/>
      <c r="D61" s="26"/>
      <c r="E61" s="26"/>
      <c r="F61" s="26"/>
    </row>
    <row r="62" spans="2:6" ht="12.75" customHeight="1" x14ac:dyDescent="0.2">
      <c r="B62" s="24"/>
      <c r="C62" s="25" t="s">
        <v>14</v>
      </c>
      <c r="D62" s="26">
        <f>+D16</f>
        <v>651601085.02999997</v>
      </c>
      <c r="E62" s="26">
        <f>+E16</f>
        <v>335883299.47000003</v>
      </c>
      <c r="F62" s="26">
        <f>+F16</f>
        <v>295819977.04000002</v>
      </c>
    </row>
    <row r="63" spans="2:6" ht="12.75" customHeight="1" x14ac:dyDescent="0.2">
      <c r="B63" s="24"/>
      <c r="C63" s="25"/>
      <c r="D63" s="26"/>
      <c r="E63" s="26"/>
      <c r="F63" s="26"/>
    </row>
    <row r="64" spans="2:6" ht="12.75" customHeight="1" x14ac:dyDescent="0.2">
      <c r="B64" s="24"/>
      <c r="C64" s="25" t="s">
        <v>17</v>
      </c>
      <c r="D64" s="35">
        <f>+D20</f>
        <v>0</v>
      </c>
      <c r="E64" s="26">
        <f>+E20</f>
        <v>0</v>
      </c>
      <c r="F64" s="26">
        <f>+F20</f>
        <v>0</v>
      </c>
    </row>
    <row r="65" spans="2:6" ht="12.75" customHeight="1" x14ac:dyDescent="0.2">
      <c r="B65" s="24"/>
      <c r="C65" s="25"/>
      <c r="D65" s="26"/>
      <c r="E65" s="26"/>
      <c r="F65" s="26"/>
    </row>
    <row r="66" spans="2:6" ht="12.75" customHeight="1" x14ac:dyDescent="0.2">
      <c r="B66" s="27"/>
      <c r="C66" s="28" t="s">
        <v>38</v>
      </c>
      <c r="D66" s="29">
        <f>+D57+D58-D62+D64</f>
        <v>-55075520.539999962</v>
      </c>
      <c r="E66" s="29">
        <f>+E57+E58-E62+E64</f>
        <v>87068314.75999999</v>
      </c>
      <c r="F66" s="29">
        <f>+F57+F58-F62+F64</f>
        <v>127131637.19</v>
      </c>
    </row>
    <row r="67" spans="2:6" ht="12.75" customHeight="1" x14ac:dyDescent="0.2">
      <c r="B67" s="27"/>
      <c r="C67" s="28" t="s">
        <v>39</v>
      </c>
      <c r="D67" s="29">
        <f>+D66-D58</f>
        <v>-55075520.539999962</v>
      </c>
      <c r="E67" s="29">
        <f>+E66-E58</f>
        <v>89434141.839999989</v>
      </c>
      <c r="F67" s="29">
        <f>+F66-F58</f>
        <v>129497464.27</v>
      </c>
    </row>
    <row r="68" spans="2:6" ht="12.75" customHeight="1" thickBot="1" x14ac:dyDescent="0.25">
      <c r="B68" s="36"/>
      <c r="C68" s="37"/>
      <c r="D68" s="38"/>
      <c r="E68" s="38"/>
      <c r="F68" s="38"/>
    </row>
    <row r="69" spans="2:6" ht="12.75" customHeight="1" thickBot="1" x14ac:dyDescent="0.3">
      <c r="B69" s="2"/>
      <c r="D69" s="20"/>
      <c r="E69" s="20"/>
      <c r="F69" s="20"/>
    </row>
    <row r="70" spans="2:6" ht="12.75" customHeight="1" x14ac:dyDescent="0.2">
      <c r="B70" s="51" t="s">
        <v>22</v>
      </c>
      <c r="C70" s="52"/>
      <c r="D70" s="59" t="s">
        <v>28</v>
      </c>
      <c r="E70" s="59" t="s">
        <v>5</v>
      </c>
      <c r="F70" s="22" t="s">
        <v>6</v>
      </c>
    </row>
    <row r="71" spans="2:6" ht="12.75" customHeight="1" thickBot="1" x14ac:dyDescent="0.25">
      <c r="B71" s="53"/>
      <c r="C71" s="54"/>
      <c r="D71" s="60"/>
      <c r="E71" s="60"/>
      <c r="F71" s="23" t="s">
        <v>23</v>
      </c>
    </row>
    <row r="72" spans="2:6" ht="12.75" customHeight="1" x14ac:dyDescent="0.2">
      <c r="B72" s="67"/>
      <c r="C72" s="68"/>
      <c r="D72" s="26"/>
      <c r="E72" s="26"/>
      <c r="F72" s="26"/>
    </row>
    <row r="73" spans="2:6" ht="12.75" customHeight="1" x14ac:dyDescent="0.2">
      <c r="B73" s="24"/>
      <c r="C73" s="25" t="s">
        <v>11</v>
      </c>
      <c r="D73" s="26">
        <f>+D12</f>
        <v>107871568</v>
      </c>
      <c r="E73" s="26">
        <f>+E12</f>
        <v>66902556</v>
      </c>
      <c r="F73" s="26">
        <f>+F12</f>
        <v>66902556</v>
      </c>
    </row>
    <row r="74" spans="2:6" ht="12.75" customHeight="1" x14ac:dyDescent="0.2">
      <c r="B74" s="24"/>
      <c r="C74" s="25" t="s">
        <v>40</v>
      </c>
      <c r="D74" s="26">
        <f>+D75-D76</f>
        <v>-14672090.5</v>
      </c>
      <c r="E74" s="26">
        <f>+E75-E76</f>
        <v>-4825824.76</v>
      </c>
      <c r="F74" s="26">
        <f>+F75-F76</f>
        <v>-4825824.76</v>
      </c>
    </row>
    <row r="75" spans="2:6" ht="12.75" customHeight="1" x14ac:dyDescent="0.2">
      <c r="B75" s="24"/>
      <c r="C75" s="31" t="s">
        <v>31</v>
      </c>
      <c r="D75" s="26">
        <f>+D42</f>
        <v>0</v>
      </c>
      <c r="E75" s="26">
        <f>+E42</f>
        <v>0</v>
      </c>
      <c r="F75" s="26">
        <f>+F42</f>
        <v>0</v>
      </c>
    </row>
    <row r="76" spans="2:6" ht="12.75" customHeight="1" x14ac:dyDescent="0.2">
      <c r="B76" s="24"/>
      <c r="C76" s="31" t="s">
        <v>34</v>
      </c>
      <c r="D76" s="26">
        <f>+D45</f>
        <v>14672090.5</v>
      </c>
      <c r="E76" s="26">
        <f>+E45</f>
        <v>4825824.76</v>
      </c>
      <c r="F76" s="26">
        <f>+F45</f>
        <v>4825824.76</v>
      </c>
    </row>
    <row r="77" spans="2:6" ht="12.75" customHeight="1" x14ac:dyDescent="0.2">
      <c r="B77" s="24"/>
      <c r="C77" s="25"/>
      <c r="D77" s="26"/>
      <c r="E77" s="26"/>
      <c r="F77" s="26"/>
    </row>
    <row r="78" spans="2:6" ht="12.75" customHeight="1" x14ac:dyDescent="0.2">
      <c r="B78" s="24"/>
      <c r="C78" s="25" t="s">
        <v>41</v>
      </c>
      <c r="D78" s="26">
        <f>+D17</f>
        <v>38123956.960000001</v>
      </c>
      <c r="E78" s="26">
        <f>+E17</f>
        <v>26531927.369999997</v>
      </c>
      <c r="F78" s="26">
        <f>+F17</f>
        <v>25772669.299999997</v>
      </c>
    </row>
    <row r="79" spans="2:6" ht="12.75" customHeight="1" x14ac:dyDescent="0.2">
      <c r="B79" s="24"/>
      <c r="C79" s="25"/>
      <c r="D79" s="26"/>
      <c r="E79" s="26"/>
      <c r="F79" s="26"/>
    </row>
    <row r="80" spans="2:6" ht="12.75" customHeight="1" x14ac:dyDescent="0.2">
      <c r="B80" s="24"/>
      <c r="C80" s="25" t="s">
        <v>18</v>
      </c>
      <c r="D80" s="35">
        <f>+D21</f>
        <v>0</v>
      </c>
      <c r="E80" s="26">
        <f>+E21</f>
        <v>0</v>
      </c>
      <c r="F80" s="26">
        <f>+F21</f>
        <v>0</v>
      </c>
    </row>
    <row r="81" spans="2:6" ht="12.75" customHeight="1" x14ac:dyDescent="0.2">
      <c r="B81" s="24"/>
      <c r="C81" s="25"/>
      <c r="D81" s="26"/>
      <c r="E81" s="26"/>
      <c r="F81" s="26"/>
    </row>
    <row r="82" spans="2:6" ht="12.75" customHeight="1" x14ac:dyDescent="0.2">
      <c r="B82" s="27"/>
      <c r="C82" s="28" t="s">
        <v>42</v>
      </c>
      <c r="D82" s="29">
        <f>+D73+D74-D78+D80</f>
        <v>55075520.539999999</v>
      </c>
      <c r="E82" s="29">
        <f>+E73+E74-E78+E80</f>
        <v>35544803.870000005</v>
      </c>
      <c r="F82" s="29">
        <f>+F73+F74-F78+F80</f>
        <v>36304061.940000005</v>
      </c>
    </row>
    <row r="83" spans="2:6" ht="12.75" customHeight="1" x14ac:dyDescent="0.2">
      <c r="B83" s="61"/>
      <c r="C83" s="63" t="s">
        <v>43</v>
      </c>
      <c r="D83" s="65">
        <f>+D82-D74</f>
        <v>69747611.039999992</v>
      </c>
      <c r="E83" s="65">
        <f>+E82-E74</f>
        <v>40370628.630000003</v>
      </c>
      <c r="F83" s="65">
        <f>+F82-F74</f>
        <v>41129886.700000003</v>
      </c>
    </row>
    <row r="84" spans="2:6" ht="12.75" customHeight="1" thickBot="1" x14ac:dyDescent="0.25">
      <c r="B84" s="62"/>
      <c r="C84" s="64"/>
      <c r="D84" s="66"/>
      <c r="E84" s="66"/>
      <c r="F84" s="66"/>
    </row>
    <row r="85" spans="2:6" ht="12.75" customHeight="1" x14ac:dyDescent="0.25">
      <c r="D85" s="20"/>
      <c r="E85" s="20"/>
      <c r="F85" s="20"/>
    </row>
    <row r="86" spans="2:6" ht="12.75" customHeight="1" x14ac:dyDescent="0.25">
      <c r="D86" s="20"/>
      <c r="E86" s="20"/>
      <c r="F86" s="20"/>
    </row>
    <row r="87" spans="2:6" ht="12.75" customHeight="1" x14ac:dyDescent="0.25">
      <c r="D87" s="20"/>
      <c r="E87" s="20"/>
      <c r="F87" s="20"/>
    </row>
    <row r="88" spans="2:6" ht="12.75" customHeight="1" x14ac:dyDescent="0.25">
      <c r="D88" s="20"/>
      <c r="E88" s="20"/>
      <c r="F88" s="20"/>
    </row>
    <row r="89" spans="2:6" ht="12.75" customHeight="1" x14ac:dyDescent="0.25">
      <c r="D89" s="20"/>
      <c r="E89" s="20"/>
      <c r="F89" s="20"/>
    </row>
    <row r="90" spans="2:6" ht="12.75" customHeight="1" x14ac:dyDescent="0.2">
      <c r="C90" s="39"/>
      <c r="D90" s="39"/>
      <c r="E90" s="39"/>
      <c r="F90" s="39"/>
    </row>
    <row r="91" spans="2:6" ht="12.75" customHeight="1" x14ac:dyDescent="0.2">
      <c r="C91" s="40" t="s">
        <v>44</v>
      </c>
      <c r="D91" s="69" t="s">
        <v>45</v>
      </c>
      <c r="E91" s="69"/>
      <c r="F91" s="69"/>
    </row>
    <row r="92" spans="2:6" ht="12.75" customHeight="1" x14ac:dyDescent="0.2">
      <c r="C92" s="41" t="s">
        <v>46</v>
      </c>
      <c r="D92" s="69" t="s">
        <v>47</v>
      </c>
      <c r="E92" s="69"/>
      <c r="F92" s="69"/>
    </row>
    <row r="93" spans="2:6" ht="12.75" customHeight="1" x14ac:dyDescent="0.2">
      <c r="C93" s="41" t="s">
        <v>48</v>
      </c>
      <c r="D93" s="70" t="s">
        <v>49</v>
      </c>
      <c r="E93" s="70"/>
      <c r="F93" s="70"/>
    </row>
    <row r="94" spans="2:6" ht="12.75" customHeight="1" x14ac:dyDescent="0.2">
      <c r="C94" s="39"/>
      <c r="D94" s="39"/>
      <c r="E94" s="39"/>
      <c r="F94" s="39"/>
    </row>
    <row r="95" spans="2:6" ht="12.75" customHeight="1" x14ac:dyDescent="0.25">
      <c r="D95" s="20"/>
      <c r="E95" s="20"/>
      <c r="F95" s="20"/>
    </row>
    <row r="96" spans="2:6" ht="12.75" customHeight="1" x14ac:dyDescent="0.25">
      <c r="D96" s="20"/>
      <c r="E96" s="20"/>
      <c r="F96" s="20"/>
    </row>
    <row r="97" spans="4:6" ht="12.75" customHeight="1" x14ac:dyDescent="0.25">
      <c r="D97" s="20"/>
      <c r="E97" s="20"/>
      <c r="F97" s="20"/>
    </row>
    <row r="98" spans="4:6" ht="12.75" customHeight="1" x14ac:dyDescent="0.25">
      <c r="D98" s="20"/>
      <c r="E98" s="20"/>
      <c r="F98" s="20"/>
    </row>
    <row r="99" spans="4:6" ht="12.75" customHeight="1" x14ac:dyDescent="0.25">
      <c r="D99" s="20"/>
      <c r="E99" s="20"/>
      <c r="F99" s="20"/>
    </row>
    <row r="100" spans="4:6" ht="12.75" customHeight="1" x14ac:dyDescent="0.25">
      <c r="D100" s="20"/>
      <c r="E100" s="20"/>
      <c r="F100" s="20"/>
    </row>
    <row r="101" spans="4:6" ht="12.75" customHeight="1" x14ac:dyDescent="0.25">
      <c r="D101" s="20"/>
      <c r="E101" s="20"/>
      <c r="F101" s="20"/>
    </row>
    <row r="102" spans="4:6" ht="12.75" customHeight="1" x14ac:dyDescent="0.25">
      <c r="D102" s="20"/>
      <c r="E102" s="20"/>
      <c r="F102" s="20"/>
    </row>
    <row r="103" spans="4:6" ht="12.75" customHeight="1" x14ac:dyDescent="0.25">
      <c r="D103" s="20"/>
      <c r="E103" s="20"/>
      <c r="F103" s="20"/>
    </row>
    <row r="104" spans="4:6" ht="12.75" customHeight="1" x14ac:dyDescent="0.25">
      <c r="D104" s="20"/>
      <c r="E104" s="20"/>
      <c r="F104" s="20"/>
    </row>
    <row r="105" spans="4:6" ht="12.75" customHeight="1" x14ac:dyDescent="0.25">
      <c r="D105" s="20"/>
      <c r="E105" s="20"/>
      <c r="F105" s="20"/>
    </row>
    <row r="106" spans="4:6" ht="12.75" customHeight="1" x14ac:dyDescent="0.25">
      <c r="D106" s="20"/>
      <c r="E106" s="20"/>
      <c r="F106" s="20"/>
    </row>
    <row r="107" spans="4:6" ht="12.75" customHeight="1" x14ac:dyDescent="0.25">
      <c r="D107" s="20"/>
      <c r="E107" s="20"/>
      <c r="F107" s="20"/>
    </row>
    <row r="108" spans="4:6" ht="12.75" customHeight="1" x14ac:dyDescent="0.25">
      <c r="D108" s="20"/>
      <c r="E108" s="20"/>
      <c r="F108" s="20"/>
    </row>
    <row r="109" spans="4:6" ht="12.75" customHeight="1" x14ac:dyDescent="0.25">
      <c r="D109" s="20"/>
      <c r="E109" s="20"/>
      <c r="F109" s="20"/>
    </row>
    <row r="110" spans="4:6" ht="12.75" customHeight="1" x14ac:dyDescent="0.25">
      <c r="D110" s="20"/>
      <c r="E110" s="20"/>
      <c r="F110" s="20"/>
    </row>
    <row r="111" spans="4:6" ht="12.75" customHeight="1" x14ac:dyDescent="0.25">
      <c r="D111" s="20"/>
      <c r="E111" s="20"/>
      <c r="F111" s="20"/>
    </row>
    <row r="112" spans="4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  <row r="136" spans="4:6" ht="12.75" customHeight="1" x14ac:dyDescent="0.25">
      <c r="D136" s="20"/>
      <c r="E136" s="20"/>
      <c r="F136" s="20"/>
    </row>
    <row r="137" spans="4:6" ht="12.75" customHeight="1" x14ac:dyDescent="0.25">
      <c r="D137" s="20"/>
      <c r="E137" s="20"/>
      <c r="F137" s="20"/>
    </row>
    <row r="138" spans="4:6" ht="12.75" customHeight="1" x14ac:dyDescent="0.25">
      <c r="D138" s="20"/>
      <c r="E138" s="20"/>
      <c r="F138" s="20"/>
    </row>
    <row r="139" spans="4:6" ht="12.75" customHeight="1" x14ac:dyDescent="0.25">
      <c r="D139" s="20"/>
      <c r="E139" s="20"/>
      <c r="F139" s="20"/>
    </row>
    <row r="140" spans="4:6" ht="12.75" customHeight="1" x14ac:dyDescent="0.25">
      <c r="D140" s="20"/>
      <c r="E140" s="20"/>
      <c r="F140" s="20"/>
    </row>
    <row r="141" spans="4:6" ht="12.75" customHeight="1" x14ac:dyDescent="0.25">
      <c r="D141" s="20"/>
      <c r="E141" s="20"/>
      <c r="F141" s="20"/>
    </row>
  </sheetData>
  <mergeCells count="30">
    <mergeCell ref="D91:F91"/>
    <mergeCell ref="D92:F92"/>
    <mergeCell ref="D93:F93"/>
    <mergeCell ref="B72:C72"/>
    <mergeCell ref="B83:B84"/>
    <mergeCell ref="C83:C84"/>
    <mergeCell ref="D83:D84"/>
    <mergeCell ref="E83:E84"/>
    <mergeCell ref="F83:F84"/>
    <mergeCell ref="F47:F48"/>
    <mergeCell ref="B54:C55"/>
    <mergeCell ref="E54:E55"/>
    <mergeCell ref="B56:C56"/>
    <mergeCell ref="B70:C71"/>
    <mergeCell ref="D70:D71"/>
    <mergeCell ref="E70:E71"/>
    <mergeCell ref="B28:C28"/>
    <mergeCell ref="B37:C38"/>
    <mergeCell ref="D37:D38"/>
    <mergeCell ref="E37:E38"/>
    <mergeCell ref="B47:B48"/>
    <mergeCell ref="C47:C48"/>
    <mergeCell ref="D47:D48"/>
    <mergeCell ref="E47:E48"/>
    <mergeCell ref="B2:F2"/>
    <mergeCell ref="B3:F3"/>
    <mergeCell ref="B4:F4"/>
    <mergeCell ref="B5:F5"/>
    <mergeCell ref="B7:C8"/>
    <mergeCell ref="E7:E8"/>
  </mergeCells>
  <pageMargins left="0.31496062992125984" right="0.31496062992125984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2022-07-26T21:01:02Z</cp:lastPrinted>
  <dcterms:created xsi:type="dcterms:W3CDTF">2021-04-28T17:25:32Z</dcterms:created>
  <dcterms:modified xsi:type="dcterms:W3CDTF">2022-07-26T21:01:11Z</dcterms:modified>
</cp:coreProperties>
</file>