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<sst xmlns="http://schemas.openxmlformats.org/spreadsheetml/2006/main" count="81" uniqueCount="67">
  <si>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</si>
  <si>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</si>
  <si>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</si>
  <si>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</si>
  <si>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</si>
  <si>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</si>
  <si>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</si>
  <si>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</si>
  <si>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</si>
  <si>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</si>
  <si>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</si>
  <si>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</si>
  <si>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</si>
  <si>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</si>
  <si>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</si>
  <si>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</si>
  <si>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</si>
  <si>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</si>
  <si>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</si>
  <si>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</si>
  <si>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</si>
  <si>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</si>
  <si>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</si>
  <si>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</si>
  <si>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</si>
  <si>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</si>
  <si>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</si>
  <si>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</si>
  <si>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</si>
  <si>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</si>
  <si>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</si>
  <si>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</si>
  <si>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</si>
  <si>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</si>
  <si>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</si>
  <si>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</si>
  <si>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</si>
  <si>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</si>
  <si>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</si>
  <si>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</si>
  <si>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</si>
  <si>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</si>
  <si>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</si>
  <si>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</si>
  <si>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</si>
  <si>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</si>
  <si>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</si>
  <si>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</si>
  <si>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</si>
  <si>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</si>
  <si>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</si>
  <si>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</si>
  <si>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</si>
  <si>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</si>
  <si>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</si>
  <si>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</si>
  <si>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</si>
  <si>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</si>
  <si>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</si>
  <si>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</si>
  <si>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</si>
  <si>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</si>
  <si>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</si>
  <si>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</si>
  <si>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</si>
  <si>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</si>
  <si>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Del 01 de enero al 30 de septiembre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</si>
</sst>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8" fontId="3" fillId="0" borderId="17" xfId="0" applyNumberFormat="1" applyFont="1" applyBorder="1" applyAlignment="1">
      <alignment vertical="top"/>
    </xf>
    <xf numFmtId="8" fontId="3" fillId="0" borderId="18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indent="1"/>
    </xf>
    <xf numFmtId="8" fontId="4" fillId="0" borderId="15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top" indent="1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8" fontId="3" fillId="0" borderId="19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166" fontId="42" fillId="0" borderId="0" xfId="49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 indent="1"/>
    </xf>
    <xf numFmtId="166" fontId="4" fillId="0" borderId="0" xfId="49" applyNumberFormat="1" applyFont="1" applyBorder="1" applyAlignment="1">
      <alignment vertical="top"/>
    </xf>
    <xf numFmtId="0" fontId="43" fillId="0" borderId="15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vertical="center" indent="11"/>
    </xf>
    <xf numFmtId="8" fontId="3" fillId="0" borderId="23" xfId="0" applyNumberFormat="1" applyFont="1" applyBorder="1" applyAlignment="1">
      <alignment horizontal="center" vertical="center"/>
    </xf>
    <xf numFmtId="8" fontId="3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8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indent="1"/>
    </xf>
    <xf numFmtId="8" fontId="4" fillId="0" borderId="26" xfId="0" applyNumberFormat="1" applyFont="1" applyBorder="1" applyAlignment="1">
      <alignment vertical="top"/>
    </xf>
    <xf numFmtId="8" fontId="4" fillId="0" borderId="27" xfId="0" applyNumberFormat="1" applyFont="1" applyBorder="1" applyAlignment="1">
      <alignment vertical="top"/>
    </xf>
    <xf numFmtId="0" fontId="4" fillId="0" borderId="20" xfId="0" applyFont="1" applyBorder="1" applyAlignment="1">
      <alignment horizontal="right" vertical="center" wrapText="1"/>
    </xf>
    <xf numFmtId="8" fontId="4" fillId="0" borderId="15" xfId="0" applyNumberFormat="1" applyFont="1" applyBorder="1" applyAlignment="1">
      <alignment horizontal="right" vertical="center"/>
    </xf>
    <xf numFmtId="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8" fontId="4" fillId="0" borderId="15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4" fillId="0" borderId="19" xfId="0" applyNumberFormat="1" applyFont="1" applyBorder="1" applyAlignment="1">
      <alignment vertical="center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166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center" wrapText="1" indent="1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4" fillId="0" borderId="15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top"/>
    </xf>
    <xf numFmtId="166" fontId="4" fillId="0" borderId="26" xfId="0" applyNumberFormat="1" applyFont="1" applyBorder="1" applyAlignment="1">
      <alignment vertical="top"/>
    </xf>
    <xf numFmtId="166" fontId="4" fillId="0" borderId="15" xfId="0" applyNumberFormat="1" applyFont="1" applyBorder="1" applyAlignment="1">
      <alignment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118</xdr:row>
      <xdr:rowOff>0</xdr:rowOff>
    </xdr:from>
    <xdr:to>
      <xdr:col>6</xdr:col>
      <xdr:colOff>428625</xdr:colOff>
      <xdr:row>118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991225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118</xdr:row>
      <xdr:rowOff>19050</xdr:rowOff>
    </xdr:from>
    <xdr:to>
      <xdr:col>1</xdr:col>
      <xdr:colOff>228600</xdr:colOff>
      <xdr:row>121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79332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118</xdr:row>
      <xdr:rowOff>19050</xdr:rowOff>
    </xdr:from>
    <xdr:to>
      <xdr:col>4</xdr:col>
      <xdr:colOff>66675</xdr:colOff>
      <xdr:row>121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793325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95250</xdr:colOff>
      <xdr:row>118</xdr:row>
      <xdr:rowOff>19050</xdr:rowOff>
    </xdr:from>
    <xdr:to>
      <xdr:col>6</xdr:col>
      <xdr:colOff>847725</xdr:colOff>
      <xdr:row>121</xdr:row>
      <xdr:rowOff>28575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724525" y="22793325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118</xdr:row>
      <xdr:rowOff>0</xdr:rowOff>
    </xdr:from>
    <xdr:to>
      <xdr:col>0</xdr:col>
      <xdr:colOff>2676525</xdr:colOff>
      <xdr:row>118</xdr:row>
      <xdr:rowOff>0</xdr:rowOff>
    </xdr:to>
    <xdr:sp>
      <xdr:nvSpPr>
        <xdr:cNvPr id="5" name="Conector recto 9"/>
        <xdr:cNvSpPr>
          <a:spLocks/>
        </xdr:cNvSpPr>
      </xdr:nvSpPr>
      <xdr:spPr>
        <a:xfrm>
          <a:off x="647700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118</xdr:row>
      <xdr:rowOff>0</xdr:rowOff>
    </xdr:from>
    <xdr:to>
      <xdr:col>3</xdr:col>
      <xdr:colOff>790575</xdr:colOff>
      <xdr:row>118</xdr:row>
      <xdr:rowOff>0</xdr:rowOff>
    </xdr:to>
    <xdr:sp>
      <xdr:nvSpPr>
        <xdr:cNvPr id="6" name="Conector recto 10"/>
        <xdr:cNvSpPr>
          <a:spLocks/>
        </xdr:cNvSpPr>
      </xdr:nvSpPr>
      <xdr:spPr>
        <a:xfrm>
          <a:off x="3409950" y="227742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666750</xdr:colOff>
      <xdr:row>62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6014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127</xdr:row>
      <xdr:rowOff>9525</xdr:rowOff>
    </xdr:from>
    <xdr:to>
      <xdr:col>6</xdr:col>
      <xdr:colOff>723900</xdr:colOff>
      <xdr:row>133</xdr:row>
      <xdr:rowOff>66675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29827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476250</xdr:colOff>
      <xdr:row>10</xdr:row>
      <xdr:rowOff>76200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447675</xdr:colOff>
      <xdr:row>73</xdr:row>
      <xdr:rowOff>85725</xdr:rowOff>
    </xdr:to>
    <xdr:pic>
      <xdr:nvPicPr>
        <xdr:cNvPr id="10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68300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00">
      <selection activeCell="C23" sqref="C23"/>
    </sheetView>
  </sheetViews>
  <sheetFormatPr defaultColWidth="6.8515625" defaultRowHeight="12.75" customHeight="1"/>
  <cols>
    <col min="1" max="1" width="40.7109375" style="0" customWidth="1"/>
    <col min="2" max="2" width="14.421875" style="0" customWidth="1"/>
    <col min="3" max="3" width="14.57421875" style="0" customWidth="1"/>
    <col min="4" max="7" width="14.7109375" style="0" bestFit="1" customWidth="1"/>
  </cols>
  <sheetData>
    <row r="12" spans="1:7" ht="15.75">
      <c r="A12" s="73" t="s">
        <v>56</v>
      </c>
      <c r="B12" s="73"/>
      <c r="C12" s="73"/>
      <c r="D12" s="73"/>
      <c r="E12" s="73"/>
      <c r="F12" s="73"/>
      <c r="G12" s="73"/>
    </row>
    <row r="13" spans="1:7" ht="15.75">
      <c r="A13" s="73" t="s">
        <v>57</v>
      </c>
      <c r="B13" s="73"/>
      <c r="C13" s="73"/>
      <c r="D13" s="73"/>
      <c r="E13" s="73"/>
      <c r="F13" s="73"/>
      <c r="G13" s="73"/>
    </row>
    <row r="14" spans="1:7" ht="15">
      <c r="A14" s="74" t="s">
        <v>58</v>
      </c>
      <c r="B14" s="74"/>
      <c r="C14" s="74"/>
      <c r="D14" s="74"/>
      <c r="E14" s="74"/>
      <c r="F14" s="74"/>
      <c r="G14" s="74"/>
    </row>
    <row r="15" spans="1:7" ht="15">
      <c r="A15" s="74" t="s">
        <v>66</v>
      </c>
      <c r="B15" s="74"/>
      <c r="C15" s="74"/>
      <c r="D15" s="74"/>
      <c r="E15" s="74"/>
      <c r="F15" s="74"/>
      <c r="G15" s="74"/>
    </row>
    <row r="16" spans="1:7" ht="13.5" thickBot="1">
      <c r="A16" s="56"/>
      <c r="B16" s="56"/>
      <c r="C16" s="56"/>
      <c r="D16" s="56"/>
      <c r="E16" s="56"/>
      <c r="F16" s="56"/>
      <c r="G16" s="56"/>
    </row>
    <row r="17" spans="1:7" ht="12.75" customHeight="1">
      <c r="A17" s="69" t="s">
        <v>54</v>
      </c>
      <c r="B17" s="71" t="s">
        <v>55</v>
      </c>
      <c r="C17" s="71"/>
      <c r="D17" s="71"/>
      <c r="E17" s="71"/>
      <c r="F17" s="71"/>
      <c r="G17" s="72"/>
    </row>
    <row r="18" spans="1:7" ht="25.5" customHeight="1">
      <c r="A18" s="70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70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41" t="s">
        <v>2</v>
      </c>
      <c r="B20" s="19">
        <f aca="true" t="shared" si="0" ref="B20:G20">SUM(B21:B26)</f>
        <v>347781665.7</v>
      </c>
      <c r="C20" s="19">
        <f t="shared" si="0"/>
        <v>10531091.86</v>
      </c>
      <c r="D20" s="19">
        <f t="shared" si="0"/>
        <v>358312757.56</v>
      </c>
      <c r="E20" s="19">
        <f t="shared" si="0"/>
        <v>230832975.19</v>
      </c>
      <c r="F20" s="19">
        <f t="shared" si="0"/>
        <v>230774124.89</v>
      </c>
      <c r="G20" s="20">
        <f t="shared" si="0"/>
        <v>127479782.37</v>
      </c>
    </row>
    <row r="21" spans="1:7" ht="12.75">
      <c r="A21" s="25" t="s">
        <v>3</v>
      </c>
      <c r="B21" s="22">
        <v>111451836</v>
      </c>
      <c r="C21" s="58">
        <v>-569152.46</v>
      </c>
      <c r="D21" s="22">
        <f aca="true" t="shared" si="1" ref="D21:D54">+B21+C21</f>
        <v>110882683.54</v>
      </c>
      <c r="E21" s="22">
        <v>84864507.66</v>
      </c>
      <c r="F21" s="22">
        <v>84864507.66</v>
      </c>
      <c r="G21" s="24">
        <f>+D21-E21</f>
        <v>26018175.88000001</v>
      </c>
    </row>
    <row r="22" spans="1:7" ht="24.75" customHeight="1">
      <c r="A22" s="43" t="s">
        <v>4</v>
      </c>
      <c r="B22" s="22">
        <v>1500000</v>
      </c>
      <c r="C22" s="23">
        <v>0</v>
      </c>
      <c r="D22" s="22">
        <f t="shared" si="1"/>
        <v>1500000</v>
      </c>
      <c r="E22" s="22">
        <v>1480412.97</v>
      </c>
      <c r="F22" s="22">
        <v>1471702</v>
      </c>
      <c r="G22" s="24">
        <f aca="true" t="shared" si="2" ref="G22:G54">+D22-E22</f>
        <v>19587.030000000028</v>
      </c>
    </row>
    <row r="23" spans="1:7" ht="12.75">
      <c r="A23" s="25" t="s">
        <v>5</v>
      </c>
      <c r="B23" s="22">
        <v>65552624.29</v>
      </c>
      <c r="C23" s="23">
        <v>2107029.87</v>
      </c>
      <c r="D23" s="22">
        <f>+B23+C23</f>
        <v>67659654.16</v>
      </c>
      <c r="E23" s="22">
        <v>20938214.26</v>
      </c>
      <c r="F23" s="22">
        <v>20956499.14</v>
      </c>
      <c r="G23" s="24">
        <f t="shared" si="2"/>
        <v>46721439.89999999</v>
      </c>
    </row>
    <row r="24" spans="1:7" ht="12.75">
      <c r="A24" s="25" t="s">
        <v>6</v>
      </c>
      <c r="B24" s="22">
        <v>32000000</v>
      </c>
      <c r="C24" s="23">
        <v>1981413.37</v>
      </c>
      <c r="D24" s="22">
        <f t="shared" si="1"/>
        <v>33981413.37</v>
      </c>
      <c r="E24" s="22">
        <v>27124481.55</v>
      </c>
      <c r="F24" s="22">
        <v>27124481.55</v>
      </c>
      <c r="G24" s="24">
        <f t="shared" si="2"/>
        <v>6856931.819999997</v>
      </c>
    </row>
    <row r="25" spans="1:7" ht="12.75">
      <c r="A25" s="25" t="s">
        <v>7</v>
      </c>
      <c r="B25" s="22">
        <v>137277205.41</v>
      </c>
      <c r="C25" s="23">
        <v>7011801.08</v>
      </c>
      <c r="D25" s="22">
        <f t="shared" si="1"/>
        <v>144289006.49</v>
      </c>
      <c r="E25" s="22">
        <v>96425358.75</v>
      </c>
      <c r="F25" s="22">
        <v>96356934.54</v>
      </c>
      <c r="G25" s="24">
        <f t="shared" si="2"/>
        <v>47863647.74000001</v>
      </c>
    </row>
    <row r="26" spans="1:7" ht="12.75">
      <c r="A26" s="25" t="s">
        <v>8</v>
      </c>
      <c r="B26" s="22">
        <v>0</v>
      </c>
      <c r="C26" s="42">
        <v>0</v>
      </c>
      <c r="D26" s="22">
        <f t="shared" si="1"/>
        <v>0</v>
      </c>
      <c r="E26" s="22">
        <v>0</v>
      </c>
      <c r="F26" s="22">
        <v>0</v>
      </c>
      <c r="G26" s="24">
        <f t="shared" si="2"/>
        <v>0</v>
      </c>
    </row>
    <row r="27" spans="1:7" ht="12.75" customHeight="1">
      <c r="A27" s="44"/>
      <c r="B27" s="27"/>
      <c r="C27" s="27"/>
      <c r="D27" s="22"/>
      <c r="E27" s="27"/>
      <c r="F27" s="27"/>
      <c r="G27" s="24"/>
    </row>
    <row r="28" spans="1:7" ht="17.25" customHeight="1">
      <c r="A28" s="41" t="s">
        <v>9</v>
      </c>
      <c r="B28" s="17">
        <f aca="true" t="shared" si="3" ref="B28:G28">SUM(B29:B36)</f>
        <v>35761629.870000005</v>
      </c>
      <c r="C28" s="17">
        <f t="shared" si="3"/>
        <v>2952609.43</v>
      </c>
      <c r="D28" s="17">
        <f t="shared" si="3"/>
        <v>38714239.3</v>
      </c>
      <c r="E28" s="17">
        <f t="shared" si="3"/>
        <v>24758793.869999997</v>
      </c>
      <c r="F28" s="17">
        <f t="shared" si="3"/>
        <v>23416901.24</v>
      </c>
      <c r="G28" s="28">
        <f t="shared" si="3"/>
        <v>13955445.43</v>
      </c>
    </row>
    <row r="29" spans="1:7" ht="26.25" customHeight="1">
      <c r="A29" s="43" t="s">
        <v>10</v>
      </c>
      <c r="B29" s="22">
        <v>2836819.95</v>
      </c>
      <c r="C29" s="42">
        <v>44956.35</v>
      </c>
      <c r="D29" s="22">
        <f>+B29+C29</f>
        <v>2881776.3000000003</v>
      </c>
      <c r="E29" s="22">
        <v>1579329.96</v>
      </c>
      <c r="F29" s="22">
        <v>1579527.61</v>
      </c>
      <c r="G29" s="24">
        <f t="shared" si="2"/>
        <v>1302446.3400000003</v>
      </c>
    </row>
    <row r="30" spans="1:7" ht="12.75">
      <c r="A30" s="25" t="s">
        <v>11</v>
      </c>
      <c r="B30" s="22">
        <v>487099.92</v>
      </c>
      <c r="C30" s="42">
        <v>16597.18</v>
      </c>
      <c r="D30" s="22">
        <f t="shared" si="1"/>
        <v>503697.1</v>
      </c>
      <c r="E30" s="22">
        <v>235671.39</v>
      </c>
      <c r="F30" s="22">
        <v>233186.39</v>
      </c>
      <c r="G30" s="24">
        <f t="shared" si="2"/>
        <v>268025.70999999996</v>
      </c>
    </row>
    <row r="31" spans="1:7" ht="25.5" customHeight="1">
      <c r="A31" s="43" t="s">
        <v>12</v>
      </c>
      <c r="B31" s="22">
        <v>4930000</v>
      </c>
      <c r="C31" s="58">
        <v>1765600</v>
      </c>
      <c r="D31" s="22">
        <f t="shared" si="1"/>
        <v>6695600</v>
      </c>
      <c r="E31" s="22">
        <v>4374198.53</v>
      </c>
      <c r="F31" s="22">
        <v>3668386.02</v>
      </c>
      <c r="G31" s="24">
        <f t="shared" si="2"/>
        <v>2321401.4699999997</v>
      </c>
    </row>
    <row r="32" spans="1:7" ht="24" customHeight="1">
      <c r="A32" s="43" t="s">
        <v>13</v>
      </c>
      <c r="B32" s="22">
        <v>410200</v>
      </c>
      <c r="C32" s="42">
        <v>160000</v>
      </c>
      <c r="D32" s="22">
        <f t="shared" si="1"/>
        <v>570200</v>
      </c>
      <c r="E32" s="22">
        <v>387545.31</v>
      </c>
      <c r="F32" s="22">
        <v>376745.31</v>
      </c>
      <c r="G32" s="24">
        <f t="shared" si="2"/>
        <v>182654.69</v>
      </c>
    </row>
    <row r="33" spans="1:7" ht="12.75">
      <c r="A33" s="25" t="s">
        <v>14</v>
      </c>
      <c r="B33" s="22">
        <v>19519600</v>
      </c>
      <c r="C33" s="42">
        <v>523000</v>
      </c>
      <c r="D33" s="22">
        <f t="shared" si="1"/>
        <v>20042600</v>
      </c>
      <c r="E33" s="22">
        <v>13158370.43</v>
      </c>
      <c r="F33" s="22">
        <v>12926249.84</v>
      </c>
      <c r="G33" s="24">
        <f t="shared" si="2"/>
        <v>6884229.57</v>
      </c>
    </row>
    <row r="34" spans="1:7" ht="24.75" customHeight="1">
      <c r="A34" s="43" t="s">
        <v>15</v>
      </c>
      <c r="B34" s="22">
        <v>2369000</v>
      </c>
      <c r="C34" s="42">
        <v>75793.6</v>
      </c>
      <c r="D34" s="22">
        <f t="shared" si="1"/>
        <v>2444793.6</v>
      </c>
      <c r="E34" s="22">
        <v>1413655.99</v>
      </c>
      <c r="F34" s="22">
        <v>1061475.05</v>
      </c>
      <c r="G34" s="24">
        <f t="shared" si="2"/>
        <v>1031137.6100000001</v>
      </c>
    </row>
    <row r="35" spans="1:7" ht="15.75" customHeight="1">
      <c r="A35" s="43" t="s">
        <v>61</v>
      </c>
      <c r="B35" s="22">
        <v>0</v>
      </c>
      <c r="C35" s="42">
        <v>0</v>
      </c>
      <c r="D35" s="22">
        <f t="shared" si="1"/>
        <v>0</v>
      </c>
      <c r="E35" s="22">
        <v>0</v>
      </c>
      <c r="F35" s="22">
        <v>0</v>
      </c>
      <c r="G35" s="24">
        <f t="shared" si="2"/>
        <v>0</v>
      </c>
    </row>
    <row r="36" spans="1:7" ht="25.5" customHeight="1">
      <c r="A36" s="52" t="s">
        <v>16</v>
      </c>
      <c r="B36" s="53">
        <v>5208910</v>
      </c>
      <c r="C36" s="54">
        <v>366662.3</v>
      </c>
      <c r="D36" s="53">
        <f t="shared" si="1"/>
        <v>5575572.3</v>
      </c>
      <c r="E36" s="53">
        <v>3610022.26</v>
      </c>
      <c r="F36" s="53">
        <v>3571331.02</v>
      </c>
      <c r="G36" s="55">
        <f t="shared" si="2"/>
        <v>1965550.04</v>
      </c>
    </row>
    <row r="37" spans="1:7" ht="12.75" customHeight="1">
      <c r="A37" s="44"/>
      <c r="B37" s="27"/>
      <c r="C37" s="27"/>
      <c r="D37" s="22"/>
      <c r="E37" s="27"/>
      <c r="F37" s="27"/>
      <c r="G37" s="24"/>
    </row>
    <row r="38" spans="1:7" ht="19.5" customHeight="1">
      <c r="A38" s="41" t="s">
        <v>17</v>
      </c>
      <c r="B38" s="17">
        <f aca="true" t="shared" si="4" ref="B38:G38">SUM(B39:B47)</f>
        <v>95881948</v>
      </c>
      <c r="C38" s="17">
        <f t="shared" si="4"/>
        <v>10875716.61</v>
      </c>
      <c r="D38" s="17">
        <f t="shared" si="4"/>
        <v>106757664.60999998</v>
      </c>
      <c r="E38" s="17">
        <f t="shared" si="4"/>
        <v>66993172.79</v>
      </c>
      <c r="F38" s="17">
        <f t="shared" si="4"/>
        <v>65777397.25</v>
      </c>
      <c r="G38" s="28">
        <f t="shared" si="4"/>
        <v>39764491.81999999</v>
      </c>
    </row>
    <row r="39" spans="1:7" ht="12.75">
      <c r="A39" s="25" t="s">
        <v>18</v>
      </c>
      <c r="B39" s="22">
        <v>28697000</v>
      </c>
      <c r="C39" s="58">
        <v>231540</v>
      </c>
      <c r="D39" s="22">
        <f t="shared" si="1"/>
        <v>28928540</v>
      </c>
      <c r="E39" s="62">
        <v>20158251.43</v>
      </c>
      <c r="F39" s="62">
        <v>20158251.43</v>
      </c>
      <c r="G39" s="24">
        <f t="shared" si="2"/>
        <v>8770288.57</v>
      </c>
    </row>
    <row r="40" spans="1:7" ht="12.75">
      <c r="A40" s="25" t="s">
        <v>19</v>
      </c>
      <c r="B40" s="22">
        <v>1515000</v>
      </c>
      <c r="C40" s="58">
        <v>198500</v>
      </c>
      <c r="D40" s="22">
        <f t="shared" si="1"/>
        <v>1713500</v>
      </c>
      <c r="E40" s="62">
        <v>845492.67</v>
      </c>
      <c r="F40" s="62">
        <v>845492.67</v>
      </c>
      <c r="G40" s="24">
        <f t="shared" si="2"/>
        <v>868007.33</v>
      </c>
    </row>
    <row r="41" spans="1:7" ht="25.5" customHeight="1">
      <c r="A41" s="43" t="s">
        <v>20</v>
      </c>
      <c r="B41" s="53">
        <v>9526668</v>
      </c>
      <c r="C41" s="61">
        <v>5648536.43</v>
      </c>
      <c r="D41" s="53">
        <f t="shared" si="1"/>
        <v>15175204.43</v>
      </c>
      <c r="E41" s="64">
        <v>9788900.67</v>
      </c>
      <c r="F41" s="64">
        <v>9136100.94</v>
      </c>
      <c r="G41" s="55">
        <f t="shared" si="2"/>
        <v>5386303.76</v>
      </c>
    </row>
    <row r="42" spans="1:7" ht="26.25" customHeight="1">
      <c r="A42" s="49" t="s">
        <v>21</v>
      </c>
      <c r="B42" s="50">
        <v>3780000</v>
      </c>
      <c r="C42" s="60">
        <v>-361540</v>
      </c>
      <c r="D42" s="50">
        <f t="shared" si="1"/>
        <v>3418460</v>
      </c>
      <c r="E42" s="63">
        <v>2464564.6</v>
      </c>
      <c r="F42" s="63">
        <v>2412682.44</v>
      </c>
      <c r="G42" s="51">
        <f t="shared" si="2"/>
        <v>953895.3999999999</v>
      </c>
    </row>
    <row r="43" spans="1:7" ht="25.5" customHeight="1">
      <c r="A43" s="43" t="s">
        <v>22</v>
      </c>
      <c r="B43" s="53">
        <v>40858340</v>
      </c>
      <c r="C43" s="61">
        <v>5324618.27</v>
      </c>
      <c r="D43" s="50">
        <f t="shared" si="1"/>
        <v>46182958.269999996</v>
      </c>
      <c r="E43" s="64">
        <v>26622581.3</v>
      </c>
      <c r="F43" s="64">
        <v>26203578.25</v>
      </c>
      <c r="G43" s="55">
        <f t="shared" si="2"/>
        <v>19560376.969999995</v>
      </c>
    </row>
    <row r="44" spans="1:7" ht="26.25" customHeight="1">
      <c r="A44" s="59" t="s">
        <v>23</v>
      </c>
      <c r="B44" s="53">
        <v>5503000</v>
      </c>
      <c r="C44" s="61">
        <v>-23000</v>
      </c>
      <c r="D44" s="53">
        <f t="shared" si="1"/>
        <v>5480000</v>
      </c>
      <c r="E44" s="64">
        <v>4419990.91</v>
      </c>
      <c r="F44" s="64">
        <v>4329510.91</v>
      </c>
      <c r="G44" s="55">
        <f t="shared" si="2"/>
        <v>1060009.0899999999</v>
      </c>
    </row>
    <row r="45" spans="1:7" ht="12.75">
      <c r="A45" s="25" t="s">
        <v>24</v>
      </c>
      <c r="B45" s="22">
        <v>1216440</v>
      </c>
      <c r="C45" s="58">
        <v>-132768</v>
      </c>
      <c r="D45" s="53">
        <f t="shared" si="1"/>
        <v>1083672</v>
      </c>
      <c r="E45" s="62">
        <v>175110.04</v>
      </c>
      <c r="F45" s="62">
        <v>175110.04</v>
      </c>
      <c r="G45" s="24">
        <f t="shared" si="2"/>
        <v>908561.96</v>
      </c>
    </row>
    <row r="46" spans="1:7" ht="12.75">
      <c r="A46" s="25" t="s">
        <v>25</v>
      </c>
      <c r="B46" s="22">
        <v>3070500</v>
      </c>
      <c r="C46" s="58">
        <v>-110170.09</v>
      </c>
      <c r="D46" s="53">
        <f>+B46+C46</f>
        <v>2960329.91</v>
      </c>
      <c r="E46" s="62">
        <v>1370738.02</v>
      </c>
      <c r="F46" s="62">
        <v>1369127.42</v>
      </c>
      <c r="G46" s="24">
        <f t="shared" si="2"/>
        <v>1589591.8900000001</v>
      </c>
    </row>
    <row r="47" spans="1:7" ht="12.75">
      <c r="A47" s="25" t="s">
        <v>26</v>
      </c>
      <c r="B47" s="22">
        <v>1715000</v>
      </c>
      <c r="C47" s="58">
        <v>100000</v>
      </c>
      <c r="D47" s="22">
        <f t="shared" si="1"/>
        <v>1815000</v>
      </c>
      <c r="E47" s="62">
        <v>1147543.15</v>
      </c>
      <c r="F47" s="62">
        <v>1147543.15</v>
      </c>
      <c r="G47" s="24">
        <f t="shared" si="2"/>
        <v>667456.8500000001</v>
      </c>
    </row>
    <row r="48" spans="1:7" ht="12.75" customHeight="1">
      <c r="A48" s="44"/>
      <c r="B48" s="27"/>
      <c r="C48" s="27"/>
      <c r="D48" s="22"/>
      <c r="E48" s="27"/>
      <c r="F48" s="27"/>
      <c r="G48" s="24"/>
    </row>
    <row r="49" spans="1:7" ht="30" customHeight="1">
      <c r="A49" s="45" t="s">
        <v>27</v>
      </c>
      <c r="B49" s="17">
        <f aca="true" t="shared" si="5" ref="B49:G49">SUM(B50:B54)</f>
        <v>39720899.6</v>
      </c>
      <c r="C49" s="17">
        <f t="shared" si="5"/>
        <v>7778384.5600000005</v>
      </c>
      <c r="D49" s="17">
        <f t="shared" si="5"/>
        <v>47499284.160000004</v>
      </c>
      <c r="E49" s="17">
        <f t="shared" si="5"/>
        <v>34619455.18</v>
      </c>
      <c r="F49" s="17">
        <f t="shared" si="5"/>
        <v>34115455.18</v>
      </c>
      <c r="G49" s="28">
        <f t="shared" si="5"/>
        <v>12879828.980000006</v>
      </c>
    </row>
    <row r="50" spans="1:7" ht="24.75" customHeight="1">
      <c r="A50" s="52" t="s">
        <v>28</v>
      </c>
      <c r="B50" s="53">
        <v>34540899.6</v>
      </c>
      <c r="C50" s="65">
        <v>1974632.2</v>
      </c>
      <c r="D50" s="53">
        <f>+B50+C50</f>
        <v>36515531.800000004</v>
      </c>
      <c r="E50" s="64">
        <v>27866806.81</v>
      </c>
      <c r="F50" s="64">
        <v>27866806.81</v>
      </c>
      <c r="G50" s="55">
        <f t="shared" si="2"/>
        <v>8648724.990000006</v>
      </c>
    </row>
    <row r="51" spans="1:7" ht="12.75">
      <c r="A51" s="25" t="s">
        <v>62</v>
      </c>
      <c r="B51" s="22">
        <v>0</v>
      </c>
      <c r="C51" s="66">
        <v>1000000</v>
      </c>
      <c r="D51" s="22">
        <f t="shared" si="1"/>
        <v>1000000</v>
      </c>
      <c r="E51" s="62">
        <v>938000</v>
      </c>
      <c r="F51" s="62">
        <v>934000</v>
      </c>
      <c r="G51" s="24">
        <f t="shared" si="2"/>
        <v>62000</v>
      </c>
    </row>
    <row r="52" spans="1:7" ht="12.75">
      <c r="A52" s="25" t="s">
        <v>29</v>
      </c>
      <c r="B52" s="22">
        <v>3000000</v>
      </c>
      <c r="C52" s="66">
        <v>4803752.36</v>
      </c>
      <c r="D52" s="22">
        <f t="shared" si="1"/>
        <v>7803752.36</v>
      </c>
      <c r="E52" s="62">
        <v>5814648.37</v>
      </c>
      <c r="F52" s="62">
        <v>5314648.37</v>
      </c>
      <c r="G52" s="24">
        <f t="shared" si="2"/>
        <v>1989103.9900000002</v>
      </c>
    </row>
    <row r="53" spans="1:7" ht="12.75">
      <c r="A53" s="25" t="s">
        <v>30</v>
      </c>
      <c r="B53" s="22">
        <v>2000000</v>
      </c>
      <c r="C53" s="58">
        <v>0</v>
      </c>
      <c r="D53" s="22">
        <f t="shared" si="1"/>
        <v>2000000</v>
      </c>
      <c r="E53" s="62">
        <v>0</v>
      </c>
      <c r="F53" s="62">
        <v>0</v>
      </c>
      <c r="G53" s="24">
        <f t="shared" si="2"/>
        <v>2000000</v>
      </c>
    </row>
    <row r="54" spans="1:7" ht="13.5" thickBot="1">
      <c r="A54" s="46" t="s">
        <v>31</v>
      </c>
      <c r="B54" s="47">
        <v>180000</v>
      </c>
      <c r="C54" s="66">
        <v>0</v>
      </c>
      <c r="D54" s="47">
        <f t="shared" si="1"/>
        <v>180000</v>
      </c>
      <c r="E54" s="67">
        <v>0</v>
      </c>
      <c r="F54" s="67">
        <v>0</v>
      </c>
      <c r="G54" s="48">
        <f t="shared" si="2"/>
        <v>180000</v>
      </c>
    </row>
    <row r="55" spans="1:7" ht="12.75">
      <c r="A55" s="4"/>
      <c r="B55" s="4"/>
      <c r="C55" s="4"/>
      <c r="D55" s="4"/>
      <c r="E55" s="4"/>
      <c r="F55" s="4"/>
      <c r="G55" s="5" t="s">
        <v>59</v>
      </c>
    </row>
    <row r="56" spans="1:7" ht="12.75">
      <c r="A56" s="1"/>
      <c r="B56" s="1"/>
      <c r="C56" s="1"/>
      <c r="D56" s="1"/>
      <c r="E56" s="1"/>
      <c r="F56" s="1"/>
      <c r="G56" s="57"/>
    </row>
    <row r="57" spans="1:7" ht="12.75">
      <c r="A57" s="1"/>
      <c r="B57" s="1"/>
      <c r="C57" s="1"/>
      <c r="D57" s="1"/>
      <c r="E57" s="1"/>
      <c r="F57" s="1"/>
      <c r="G57" s="57"/>
    </row>
    <row r="58" spans="1:7" ht="12.75">
      <c r="A58" s="1"/>
      <c r="B58" s="1"/>
      <c r="C58" s="1"/>
      <c r="D58" s="1"/>
      <c r="E58" s="1"/>
      <c r="F58" s="1"/>
      <c r="G58" s="57"/>
    </row>
    <row r="59" spans="1:7" ht="12.75">
      <c r="A59" s="1"/>
      <c r="B59" s="1"/>
      <c r="C59" s="1"/>
      <c r="D59" s="1"/>
      <c r="E59" s="1"/>
      <c r="F59" s="1"/>
      <c r="G59" s="57"/>
    </row>
    <row r="60" spans="1:7" ht="12.75">
      <c r="A60" s="1"/>
      <c r="B60" s="1"/>
      <c r="C60" s="1"/>
      <c r="D60" s="1"/>
      <c r="E60" s="1"/>
      <c r="F60" s="1"/>
      <c r="G60" s="57"/>
    </row>
    <row r="61" spans="1:7" ht="12.75">
      <c r="A61" s="1"/>
      <c r="B61" s="1"/>
      <c r="C61" s="1"/>
      <c r="D61" s="1"/>
      <c r="E61" s="1"/>
      <c r="F61" s="1"/>
      <c r="G61" s="57"/>
    </row>
    <row r="62" spans="1:7" ht="12.75">
      <c r="A62" s="1"/>
      <c r="B62" s="1"/>
      <c r="C62" s="1"/>
      <c r="D62" s="1"/>
      <c r="E62" s="1"/>
      <c r="F62" s="1"/>
      <c r="G62" s="57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73" t="s">
        <v>56</v>
      </c>
      <c r="B75" s="73"/>
      <c r="C75" s="73"/>
      <c r="D75" s="73"/>
      <c r="E75" s="73"/>
      <c r="F75" s="73"/>
      <c r="G75" s="73"/>
      <c r="H75" s="8"/>
    </row>
    <row r="76" spans="1:8" ht="15.75">
      <c r="A76" s="73" t="s">
        <v>57</v>
      </c>
      <c r="B76" s="73"/>
      <c r="C76" s="73"/>
      <c r="D76" s="73"/>
      <c r="E76" s="73"/>
      <c r="F76" s="73"/>
      <c r="G76" s="73"/>
      <c r="H76" s="8"/>
    </row>
    <row r="77" spans="1:8" ht="15">
      <c r="A77" s="74" t="s">
        <v>58</v>
      </c>
      <c r="B77" s="74"/>
      <c r="C77" s="74"/>
      <c r="D77" s="74"/>
      <c r="E77" s="74"/>
      <c r="F77" s="74"/>
      <c r="G77" s="74"/>
      <c r="H77" s="9"/>
    </row>
    <row r="78" spans="1:8" ht="15">
      <c r="A78" s="74" t="s">
        <v>66</v>
      </c>
      <c r="B78" s="74"/>
      <c r="C78" s="74"/>
      <c r="D78" s="74"/>
      <c r="E78" s="74"/>
      <c r="F78" s="74"/>
      <c r="G78" s="74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69" t="s">
        <v>54</v>
      </c>
      <c r="B80" s="71" t="s">
        <v>55</v>
      </c>
      <c r="C80" s="71"/>
      <c r="D80" s="71"/>
      <c r="E80" s="71"/>
      <c r="F80" s="71"/>
      <c r="G80" s="72"/>
    </row>
    <row r="81" spans="1:7" ht="24">
      <c r="A81" s="70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70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17">
        <f aca="true" t="shared" si="6" ref="B83:G83">SUM(B84:B90)</f>
        <v>4819999.970000001</v>
      </c>
      <c r="C83" s="17">
        <f t="shared" si="6"/>
        <v>15290886.370000001</v>
      </c>
      <c r="D83" s="17">
        <f t="shared" si="6"/>
        <v>20110886.34</v>
      </c>
      <c r="E83" s="18">
        <f t="shared" si="6"/>
        <v>13713083.44</v>
      </c>
      <c r="F83" s="19">
        <f t="shared" si="6"/>
        <v>12213684.6</v>
      </c>
      <c r="G83" s="20">
        <f t="shared" si="6"/>
        <v>6397802.9</v>
      </c>
    </row>
    <row r="84" spans="1:7" ht="12.75">
      <c r="A84" s="21" t="s">
        <v>33</v>
      </c>
      <c r="B84" s="22">
        <v>3244999.97</v>
      </c>
      <c r="C84" s="66">
        <v>1559417.85</v>
      </c>
      <c r="D84" s="22">
        <f aca="true" t="shared" si="7" ref="D84:D90">+B84+C84</f>
        <v>4804417.82</v>
      </c>
      <c r="E84" s="62">
        <v>2816768.15</v>
      </c>
      <c r="F84" s="62">
        <v>1369556.01</v>
      </c>
      <c r="G84" s="24">
        <f aca="true" t="shared" si="8" ref="G84:G104">+D84-E84</f>
        <v>1987649.6700000004</v>
      </c>
    </row>
    <row r="85" spans="1:7" ht="12.75">
      <c r="A85" s="21" t="s">
        <v>34</v>
      </c>
      <c r="B85" s="22">
        <v>40000</v>
      </c>
      <c r="C85" s="66">
        <v>285996.71</v>
      </c>
      <c r="D85" s="22">
        <f t="shared" si="7"/>
        <v>325996.71</v>
      </c>
      <c r="E85" s="62">
        <v>292258.98</v>
      </c>
      <c r="F85" s="62">
        <v>292258.98</v>
      </c>
      <c r="G85" s="24">
        <f t="shared" si="8"/>
        <v>33737.73000000004</v>
      </c>
    </row>
    <row r="86" spans="1:7" ht="12.75">
      <c r="A86" s="25" t="s">
        <v>64</v>
      </c>
      <c r="B86" s="22">
        <v>0</v>
      </c>
      <c r="C86" s="66">
        <v>31000</v>
      </c>
      <c r="D86" s="22">
        <f t="shared" si="7"/>
        <v>31000</v>
      </c>
      <c r="E86" s="62">
        <v>15660</v>
      </c>
      <c r="F86" s="62">
        <v>15660</v>
      </c>
      <c r="G86" s="24">
        <f t="shared" si="8"/>
        <v>15340</v>
      </c>
    </row>
    <row r="87" spans="1:7" ht="12.75">
      <c r="A87" s="21" t="s">
        <v>35</v>
      </c>
      <c r="B87" s="22">
        <v>1270000</v>
      </c>
      <c r="C87" s="66">
        <v>7766000</v>
      </c>
      <c r="D87" s="22">
        <f t="shared" si="7"/>
        <v>9036000</v>
      </c>
      <c r="E87" s="62">
        <v>5435899.95</v>
      </c>
      <c r="F87" s="62">
        <v>5435899.85</v>
      </c>
      <c r="G87" s="24">
        <f t="shared" si="8"/>
        <v>3600100.05</v>
      </c>
    </row>
    <row r="88" spans="1:7" ht="12.75">
      <c r="A88" s="21" t="s">
        <v>65</v>
      </c>
      <c r="B88" s="22">
        <v>0</v>
      </c>
      <c r="C88" s="66">
        <v>897981.02</v>
      </c>
      <c r="D88" s="22">
        <f t="shared" si="7"/>
        <v>897981.02</v>
      </c>
      <c r="E88" s="62">
        <v>897981.02</v>
      </c>
      <c r="F88" s="62">
        <v>897981.02</v>
      </c>
      <c r="G88" s="24">
        <f t="shared" si="8"/>
        <v>0</v>
      </c>
    </row>
    <row r="89" spans="1:7" ht="12.75">
      <c r="A89" s="21" t="s">
        <v>36</v>
      </c>
      <c r="B89" s="22">
        <v>135000</v>
      </c>
      <c r="C89" s="66">
        <v>4010980</v>
      </c>
      <c r="D89" s="22">
        <f t="shared" si="7"/>
        <v>4145980</v>
      </c>
      <c r="E89" s="62">
        <v>3560033.9</v>
      </c>
      <c r="F89" s="62">
        <v>3507847.3</v>
      </c>
      <c r="G89" s="24">
        <f t="shared" si="8"/>
        <v>585946.1000000001</v>
      </c>
    </row>
    <row r="90" spans="1:7" ht="12.75">
      <c r="A90" s="21" t="s">
        <v>37</v>
      </c>
      <c r="B90" s="22">
        <v>130000</v>
      </c>
      <c r="C90" s="66">
        <v>739510.79</v>
      </c>
      <c r="D90" s="22">
        <f t="shared" si="7"/>
        <v>869510.79</v>
      </c>
      <c r="E90" s="62">
        <v>694481.44</v>
      </c>
      <c r="F90" s="62">
        <v>694481.44</v>
      </c>
      <c r="G90" s="24">
        <f t="shared" si="8"/>
        <v>175029.3500000001</v>
      </c>
    </row>
    <row r="91" spans="1:7" ht="12.75" customHeight="1">
      <c r="A91" s="26"/>
      <c r="B91" s="27"/>
      <c r="C91" s="27"/>
      <c r="D91" s="22"/>
      <c r="E91" s="27"/>
      <c r="F91" s="27"/>
      <c r="G91" s="24"/>
    </row>
    <row r="92" spans="1:7" ht="18.75" customHeight="1">
      <c r="A92" s="16" t="s">
        <v>38</v>
      </c>
      <c r="B92" s="17">
        <f>+B93</f>
        <v>30000000</v>
      </c>
      <c r="C92" s="17">
        <f>SUM(C93:C94)</f>
        <v>45482416.12</v>
      </c>
      <c r="D92" s="17">
        <f>SUM(D93:D94)</f>
        <v>75482416.12</v>
      </c>
      <c r="E92" s="17">
        <f>SUM(E93:E94)</f>
        <v>51707504.22</v>
      </c>
      <c r="F92" s="17">
        <f>SUM(F93:F94)</f>
        <v>50320799.73</v>
      </c>
      <c r="G92" s="28">
        <f>SUM(G93:G94)</f>
        <v>23774911.900000006</v>
      </c>
    </row>
    <row r="93" spans="1:7" ht="12.75">
      <c r="A93" s="21" t="s">
        <v>39</v>
      </c>
      <c r="B93" s="22">
        <v>30000000</v>
      </c>
      <c r="C93" s="23">
        <v>38984076.12</v>
      </c>
      <c r="D93" s="22">
        <f>+B93+C93</f>
        <v>68984076.12</v>
      </c>
      <c r="E93" s="62">
        <v>50989798.78</v>
      </c>
      <c r="F93" s="62">
        <v>50104929.82</v>
      </c>
      <c r="G93" s="24">
        <f t="shared" si="8"/>
        <v>17994277.340000004</v>
      </c>
    </row>
    <row r="94" spans="1:7" ht="12.75">
      <c r="A94" s="25" t="s">
        <v>63</v>
      </c>
      <c r="B94" s="22">
        <v>0</v>
      </c>
      <c r="C94" s="23">
        <v>6498340</v>
      </c>
      <c r="D94" s="22">
        <f>+C94+B94</f>
        <v>6498340</v>
      </c>
      <c r="E94" s="22">
        <v>717705.44</v>
      </c>
      <c r="F94" s="22">
        <v>215869.91</v>
      </c>
      <c r="G94" s="24">
        <f t="shared" si="8"/>
        <v>5780634.5600000005</v>
      </c>
    </row>
    <row r="95" spans="1:7" ht="12.75" customHeight="1">
      <c r="A95" s="26"/>
      <c r="B95" s="27"/>
      <c r="C95" s="27"/>
      <c r="D95" s="22"/>
      <c r="E95" s="27"/>
      <c r="F95" s="27"/>
      <c r="G95" s="24"/>
    </row>
    <row r="96" spans="1:7" ht="30.75" customHeight="1">
      <c r="A96" s="29" t="s">
        <v>40</v>
      </c>
      <c r="B96" s="17">
        <f aca="true" t="shared" si="9" ref="B96:G96">+B97</f>
        <v>6689000</v>
      </c>
      <c r="C96" s="30">
        <f t="shared" si="9"/>
        <v>-6689000</v>
      </c>
      <c r="D96" s="17">
        <f t="shared" si="9"/>
        <v>0</v>
      </c>
      <c r="E96" s="17">
        <f t="shared" si="9"/>
        <v>0</v>
      </c>
      <c r="F96" s="17">
        <f t="shared" si="9"/>
        <v>0</v>
      </c>
      <c r="G96" s="28">
        <f t="shared" si="9"/>
        <v>0</v>
      </c>
    </row>
    <row r="97" spans="1:7" ht="27.75" customHeight="1">
      <c r="A97" s="31" t="s">
        <v>41</v>
      </c>
      <c r="B97" s="22">
        <v>6689000</v>
      </c>
      <c r="C97" s="32">
        <v>-6689000</v>
      </c>
      <c r="D97" s="22">
        <f>+B97+C97</f>
        <v>0</v>
      </c>
      <c r="E97" s="22">
        <v>0</v>
      </c>
      <c r="F97" s="22">
        <v>0</v>
      </c>
      <c r="G97" s="24">
        <f t="shared" si="8"/>
        <v>0</v>
      </c>
    </row>
    <row r="98" spans="1:7" ht="12.75" customHeight="1">
      <c r="A98" s="26"/>
      <c r="B98" s="27"/>
      <c r="C98" s="33"/>
      <c r="D98" s="22"/>
      <c r="E98" s="27"/>
      <c r="F98" s="27"/>
      <c r="G98" s="24"/>
    </row>
    <row r="99" spans="1:7" ht="18.75" customHeight="1">
      <c r="A99" s="16" t="s">
        <v>42</v>
      </c>
      <c r="B99" s="17">
        <f aca="true" t="shared" si="10" ref="B99:G99">+B100</f>
        <v>26034424</v>
      </c>
      <c r="C99" s="30">
        <f t="shared" si="10"/>
        <v>-24534424</v>
      </c>
      <c r="D99" s="17">
        <f t="shared" si="10"/>
        <v>1500000</v>
      </c>
      <c r="E99" s="17">
        <f t="shared" si="10"/>
        <v>1005340.01</v>
      </c>
      <c r="F99" s="17">
        <f t="shared" si="10"/>
        <v>1005340.01</v>
      </c>
      <c r="G99" s="28">
        <f t="shared" si="10"/>
        <v>494659.99</v>
      </c>
    </row>
    <row r="100" spans="1:7" ht="12.75">
      <c r="A100" s="21" t="s">
        <v>43</v>
      </c>
      <c r="B100" s="22">
        <v>26034424</v>
      </c>
      <c r="C100" s="32">
        <v>-24534424</v>
      </c>
      <c r="D100" s="22">
        <f>+B100+C100</f>
        <v>1500000</v>
      </c>
      <c r="E100" s="62">
        <v>1005340.01</v>
      </c>
      <c r="F100" s="62">
        <v>1005340.01</v>
      </c>
      <c r="G100" s="24">
        <f t="shared" si="8"/>
        <v>494659.99</v>
      </c>
    </row>
    <row r="101" spans="1:7" ht="12.75" customHeight="1">
      <c r="A101" s="26"/>
      <c r="B101" s="27"/>
      <c r="C101" s="27"/>
      <c r="D101" s="22"/>
      <c r="E101" s="27"/>
      <c r="F101" s="27"/>
      <c r="G101" s="24"/>
    </row>
    <row r="102" spans="1:7" ht="19.5" customHeight="1">
      <c r="A102" s="16" t="s">
        <v>44</v>
      </c>
      <c r="B102" s="17">
        <f>+B103+B104</f>
        <v>28445580.75</v>
      </c>
      <c r="C102" s="17">
        <f>SUM(C103:C104)</f>
        <v>0</v>
      </c>
      <c r="D102" s="17">
        <f>+D103+D104</f>
        <v>28445580.75</v>
      </c>
      <c r="E102" s="18">
        <f>+E103+E104</f>
        <v>21305704.560000002</v>
      </c>
      <c r="F102" s="17">
        <f>+F103+F104</f>
        <v>21305704.560000002</v>
      </c>
      <c r="G102" s="28">
        <f>+G103+G104</f>
        <v>7139876.1899999995</v>
      </c>
    </row>
    <row r="103" spans="1:7" ht="12.75">
      <c r="A103" s="21" t="s">
        <v>45</v>
      </c>
      <c r="B103" s="22">
        <v>13561108.01</v>
      </c>
      <c r="C103" s="22">
        <v>0</v>
      </c>
      <c r="D103" s="22">
        <f>+B103+C103</f>
        <v>13561108.01</v>
      </c>
      <c r="E103" s="34">
        <v>10070076.13</v>
      </c>
      <c r="F103" s="68">
        <v>10070076.13</v>
      </c>
      <c r="G103" s="24">
        <f t="shared" si="8"/>
        <v>3491031.879999999</v>
      </c>
    </row>
    <row r="104" spans="1:7" ht="12.75">
      <c r="A104" s="21" t="s">
        <v>46</v>
      </c>
      <c r="B104" s="22">
        <v>14884472.74</v>
      </c>
      <c r="C104" s="22">
        <v>0</v>
      </c>
      <c r="D104" s="22">
        <f>+B104+C104</f>
        <v>14884472.74</v>
      </c>
      <c r="E104" s="34">
        <v>11235628.43</v>
      </c>
      <c r="F104" s="68">
        <v>11235628.43</v>
      </c>
      <c r="G104" s="24">
        <f t="shared" si="8"/>
        <v>3648844.3100000005</v>
      </c>
    </row>
    <row r="105" spans="1:7" ht="12.75" customHeight="1">
      <c r="A105" s="75"/>
      <c r="B105" s="27"/>
      <c r="C105" s="27"/>
      <c r="D105" s="27"/>
      <c r="E105" s="35"/>
      <c r="F105" s="27"/>
      <c r="G105" s="36"/>
    </row>
    <row r="106" spans="1:7" ht="12.75" customHeight="1">
      <c r="A106" s="75"/>
      <c r="B106" s="27"/>
      <c r="C106" s="27"/>
      <c r="D106" s="27"/>
      <c r="E106" s="35"/>
      <c r="F106" s="37"/>
      <c r="G106" s="36"/>
    </row>
    <row r="107" spans="1:7" ht="21.75" customHeight="1" thickBot="1">
      <c r="A107" s="38" t="s">
        <v>47</v>
      </c>
      <c r="B107" s="39">
        <f aca="true" t="shared" si="11" ref="B107:G107">+B102+B99+B96+B92+B83+B49+B38+B28+B20</f>
        <v>615135147.89</v>
      </c>
      <c r="C107" s="39">
        <f>+C102+C99+C96+C92+C83+C49+C38+C28+C20</f>
        <v>61687680.949999996</v>
      </c>
      <c r="D107" s="39">
        <f>+D102+D99+D96+D92+D83+D49+D38+D28+D20</f>
        <v>676822828.84</v>
      </c>
      <c r="E107" s="39">
        <f t="shared" si="11"/>
        <v>444936029.26</v>
      </c>
      <c r="F107" s="39">
        <f t="shared" si="11"/>
        <v>438929407.46</v>
      </c>
      <c r="G107" s="40">
        <f t="shared" si="11"/>
        <v>231886799.58</v>
      </c>
    </row>
    <row r="108" ht="12.75" customHeight="1">
      <c r="C108" s="3"/>
    </row>
    <row r="109" ht="12.75" customHeight="1">
      <c r="C109" s="3"/>
    </row>
    <row r="110" spans="3:5" ht="12.75" customHeight="1">
      <c r="C110" s="3"/>
      <c r="E110" s="7"/>
    </row>
    <row r="119" ht="15" customHeight="1"/>
    <row r="127" ht="15" customHeight="1">
      <c r="G127" s="2" t="s">
        <v>60</v>
      </c>
    </row>
  </sheetData>
  <sheetProtection/>
  <mergeCells count="13">
    <mergeCell ref="B80:G80"/>
    <mergeCell ref="A105:A106"/>
    <mergeCell ref="A80:A82"/>
    <mergeCell ref="A75:G75"/>
    <mergeCell ref="A76:G76"/>
    <mergeCell ref="A77:G77"/>
    <mergeCell ref="A78:G78"/>
    <mergeCell ref="A17:A19"/>
    <mergeCell ref="B17:G17"/>
    <mergeCell ref="A12:G12"/>
    <mergeCell ref="A13:G13"/>
    <mergeCell ref="A14:G14"/>
    <mergeCell ref="A15:G15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2021-10-25T22:02:49Z</cp:lastPrinted>
  <dcterms:created xsi:type="dcterms:W3CDTF">2020-04-25T18:51:39Z</dcterms:created>
  <dcterms:modified xsi:type="dcterms:W3CDTF">2021-10-25T23:06:13Z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